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obward\Downloads\"/>
    </mc:Choice>
  </mc:AlternateContent>
  <bookViews>
    <workbookView xWindow="0" yWindow="0" windowWidth="28800" windowHeight="13725"/>
  </bookViews>
  <sheets>
    <sheet name="Year1" sheetId="1" r:id="rId1"/>
    <sheet name="Year2" sheetId="8" r:id="rId2"/>
    <sheet name="Year3" sheetId="9" r:id="rId3"/>
    <sheet name="Year4" sheetId="10" r:id="rId4"/>
    <sheet name="Year5" sheetId="11" r:id="rId5"/>
    <sheet name="All Years" sheetId="5" r:id="rId6"/>
  </sheets>
  <definedNames>
    <definedName name="_xlnm.Print_Area" localSheetId="5">'All Years'!$A$2:$G$24</definedName>
    <definedName name="_xlnm.Print_Area" localSheetId="0">Year1!$A$1:$K$57</definedName>
    <definedName name="_xlnm.Print_Area" localSheetId="1">Year2!$A$1:$K$57</definedName>
    <definedName name="_xlnm.Print_Area" localSheetId="2">Year3!$A$1:$K$57</definedName>
    <definedName name="_xlnm.Print_Area" localSheetId="3">Year4!$A$1:$K$57</definedName>
    <definedName name="_xlnm.Print_Area" localSheetId="4">Year5!$A$1:$K$57</definedName>
  </definedNames>
  <calcPr calcId="152511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0" i="1"/>
  <c r="I9" i="1"/>
  <c r="I8" i="1"/>
  <c r="I7" i="1"/>
  <c r="I6" i="1"/>
  <c r="K6" i="1"/>
  <c r="G6" i="1"/>
  <c r="G18" i="1"/>
  <c r="I18" i="1"/>
  <c r="G21" i="1"/>
  <c r="G19" i="1"/>
  <c r="F18" i="8"/>
  <c r="F18" i="9"/>
  <c r="F21" i="8"/>
  <c r="F20" i="8"/>
  <c r="F20" i="9"/>
  <c r="F19" i="8"/>
  <c r="F18" i="10"/>
  <c r="G18" i="9"/>
  <c r="I18" i="9"/>
  <c r="G20" i="8"/>
  <c r="I20" i="8"/>
  <c r="K47" i="11"/>
  <c r="K47" i="10"/>
  <c r="K52" i="10"/>
  <c r="K47" i="9"/>
  <c r="K47" i="8"/>
  <c r="K47" i="1"/>
  <c r="K52" i="1"/>
  <c r="G7" i="1"/>
  <c r="G23" i="1"/>
  <c r="B3" i="5"/>
  <c r="F22" i="8"/>
  <c r="F22" i="9"/>
  <c r="G18" i="8"/>
  <c r="F12" i="8"/>
  <c r="F12" i="9"/>
  <c r="F13" i="8"/>
  <c r="G13" i="8"/>
  <c r="F6" i="8"/>
  <c r="G6" i="8"/>
  <c r="I19" i="1"/>
  <c r="G20" i="1"/>
  <c r="I20" i="1"/>
  <c r="J20" i="1"/>
  <c r="I21" i="1"/>
  <c r="K21" i="1"/>
  <c r="G22" i="1"/>
  <c r="I22" i="1"/>
  <c r="M48" i="1"/>
  <c r="M48" i="8"/>
  <c r="M49" i="1"/>
  <c r="M49" i="8"/>
  <c r="M49" i="9"/>
  <c r="M49" i="10"/>
  <c r="M49" i="11"/>
  <c r="M50" i="1"/>
  <c r="G14" i="1"/>
  <c r="F8" i="8"/>
  <c r="G8" i="8"/>
  <c r="I8" i="8"/>
  <c r="J8" i="8"/>
  <c r="K30" i="11"/>
  <c r="F5" i="5"/>
  <c r="F7" i="8"/>
  <c r="F7" i="9"/>
  <c r="F9" i="8"/>
  <c r="F9" i="9"/>
  <c r="F10" i="8"/>
  <c r="G10" i="8"/>
  <c r="F13" i="9"/>
  <c r="F14" i="8"/>
  <c r="F14" i="9"/>
  <c r="F15" i="8"/>
  <c r="G15" i="8"/>
  <c r="I15" i="8"/>
  <c r="J15" i="8"/>
  <c r="F16" i="8"/>
  <c r="G16" i="8"/>
  <c r="K35" i="11"/>
  <c r="K41" i="11"/>
  <c r="K52" i="11"/>
  <c r="M50" i="8"/>
  <c r="M50" i="9"/>
  <c r="M50" i="10"/>
  <c r="M50" i="11"/>
  <c r="K30" i="10"/>
  <c r="K35" i="10"/>
  <c r="K41" i="10"/>
  <c r="K30" i="9"/>
  <c r="K35" i="9"/>
  <c r="K41" i="9"/>
  <c r="K30" i="8"/>
  <c r="K35" i="8"/>
  <c r="C6" i="5"/>
  <c r="K41" i="8"/>
  <c r="K52" i="8"/>
  <c r="F18" i="5"/>
  <c r="E18" i="5"/>
  <c r="D18" i="5"/>
  <c r="C18" i="5"/>
  <c r="F17" i="5"/>
  <c r="F16" i="5"/>
  <c r="E16" i="5"/>
  <c r="D16" i="5"/>
  <c r="C16" i="5"/>
  <c r="F15" i="5"/>
  <c r="G15" i="5"/>
  <c r="E15" i="5"/>
  <c r="D15" i="5"/>
  <c r="C15" i="5"/>
  <c r="F14" i="5"/>
  <c r="E14" i="5"/>
  <c r="D14" i="5"/>
  <c r="C14" i="5"/>
  <c r="F13" i="5"/>
  <c r="E13" i="5"/>
  <c r="D13" i="5"/>
  <c r="C13" i="5"/>
  <c r="F11" i="5"/>
  <c r="E11" i="5"/>
  <c r="D11" i="5"/>
  <c r="C11" i="5"/>
  <c r="F10" i="5"/>
  <c r="G10" i="5"/>
  <c r="E10" i="5"/>
  <c r="D10" i="5"/>
  <c r="C10" i="5"/>
  <c r="F9" i="5"/>
  <c r="E9" i="5"/>
  <c r="D9" i="5"/>
  <c r="C9" i="5"/>
  <c r="F8" i="5"/>
  <c r="E8" i="5"/>
  <c r="D8" i="5"/>
  <c r="C8" i="5"/>
  <c r="M13" i="8"/>
  <c r="G1" i="8"/>
  <c r="M13" i="9"/>
  <c r="G1" i="9"/>
  <c r="M13" i="10"/>
  <c r="G1" i="10"/>
  <c r="M13" i="11"/>
  <c r="G1" i="11"/>
  <c r="M14" i="8"/>
  <c r="I1" i="8"/>
  <c r="M14" i="9"/>
  <c r="I1" i="9"/>
  <c r="M14" i="10"/>
  <c r="I1" i="10"/>
  <c r="M14" i="11"/>
  <c r="I1" i="11"/>
  <c r="B2" i="11"/>
  <c r="C1" i="11"/>
  <c r="B2" i="10"/>
  <c r="C1" i="10"/>
  <c r="C1" i="9"/>
  <c r="B2" i="9"/>
  <c r="C1" i="8"/>
  <c r="B2" i="8"/>
  <c r="C22" i="11"/>
  <c r="C21" i="11"/>
  <c r="C20" i="11"/>
  <c r="C19" i="11"/>
  <c r="C18" i="11"/>
  <c r="C22" i="10"/>
  <c r="C21" i="10"/>
  <c r="C20" i="10"/>
  <c r="C19" i="10"/>
  <c r="C18" i="10"/>
  <c r="C22" i="9"/>
  <c r="C21" i="9"/>
  <c r="C20" i="9"/>
  <c r="C19" i="9"/>
  <c r="C18" i="9"/>
  <c r="C16" i="11"/>
  <c r="C15" i="11"/>
  <c r="C14" i="11"/>
  <c r="C13" i="11"/>
  <c r="C12" i="11"/>
  <c r="C16" i="10"/>
  <c r="C15" i="10"/>
  <c r="C14" i="10"/>
  <c r="C13" i="10"/>
  <c r="C12" i="10"/>
  <c r="C16" i="9"/>
  <c r="C15" i="9"/>
  <c r="C14" i="9"/>
  <c r="C13" i="9"/>
  <c r="C12" i="9"/>
  <c r="C10" i="11"/>
  <c r="C9" i="11"/>
  <c r="C8" i="11"/>
  <c r="C7" i="11"/>
  <c r="C6" i="11"/>
  <c r="C10" i="10"/>
  <c r="C9" i="10"/>
  <c r="C8" i="10"/>
  <c r="C7" i="10"/>
  <c r="C6" i="10"/>
  <c r="C10" i="9"/>
  <c r="C9" i="9"/>
  <c r="C8" i="9"/>
  <c r="C7" i="9"/>
  <c r="C6" i="9"/>
  <c r="C19" i="8"/>
  <c r="C20" i="8"/>
  <c r="C21" i="8"/>
  <c r="C22" i="8"/>
  <c r="C18" i="8"/>
  <c r="C13" i="8"/>
  <c r="C14" i="8"/>
  <c r="C15" i="8"/>
  <c r="C16" i="8"/>
  <c r="C12" i="8"/>
  <c r="C7" i="8"/>
  <c r="C8" i="8"/>
  <c r="C9" i="8"/>
  <c r="C10" i="8"/>
  <c r="C6" i="8"/>
  <c r="A22" i="11"/>
  <c r="A21" i="11"/>
  <c r="A20" i="11"/>
  <c r="A19" i="11"/>
  <c r="A18" i="11"/>
  <c r="A18" i="8"/>
  <c r="A22" i="10"/>
  <c r="A21" i="10"/>
  <c r="A20" i="10"/>
  <c r="A19" i="10"/>
  <c r="A18" i="10"/>
  <c r="A22" i="9"/>
  <c r="A21" i="9"/>
  <c r="A20" i="9"/>
  <c r="A19" i="9"/>
  <c r="A18" i="9"/>
  <c r="A16" i="11"/>
  <c r="A15" i="11"/>
  <c r="A14" i="11"/>
  <c r="A13" i="11"/>
  <c r="A12" i="11"/>
  <c r="A16" i="10"/>
  <c r="A15" i="10"/>
  <c r="A14" i="10"/>
  <c r="A13" i="10"/>
  <c r="A12" i="10"/>
  <c r="A16" i="9"/>
  <c r="A15" i="9"/>
  <c r="A14" i="9"/>
  <c r="A13" i="9"/>
  <c r="A12" i="9"/>
  <c r="A10" i="11"/>
  <c r="A9" i="11"/>
  <c r="A8" i="11"/>
  <c r="A7" i="11"/>
  <c r="A6" i="11"/>
  <c r="A10" i="10"/>
  <c r="A9" i="10"/>
  <c r="A8" i="10"/>
  <c r="A7" i="10"/>
  <c r="A6" i="10"/>
  <c r="A10" i="9"/>
  <c r="A9" i="9"/>
  <c r="A8" i="9"/>
  <c r="A7" i="9"/>
  <c r="A6" i="9"/>
  <c r="A19" i="8"/>
  <c r="A20" i="8"/>
  <c r="A21" i="8"/>
  <c r="A22" i="8"/>
  <c r="A13" i="8"/>
  <c r="A14" i="8"/>
  <c r="A15" i="8"/>
  <c r="A16" i="8"/>
  <c r="A12" i="8"/>
  <c r="A7" i="8"/>
  <c r="A8" i="8"/>
  <c r="A9" i="8"/>
  <c r="A10" i="8"/>
  <c r="A6" i="8"/>
  <c r="J6" i="1"/>
  <c r="G8" i="1"/>
  <c r="G9" i="1"/>
  <c r="J9" i="1"/>
  <c r="G10" i="1"/>
  <c r="G12" i="1"/>
  <c r="K12" i="1"/>
  <c r="G13" i="1"/>
  <c r="G15" i="1"/>
  <c r="G16" i="1"/>
  <c r="K30" i="1"/>
  <c r="B5" i="5"/>
  <c r="G5" i="5"/>
  <c r="K41" i="1"/>
  <c r="K35" i="1"/>
  <c r="B6" i="5"/>
  <c r="F6" i="5"/>
  <c r="E6" i="5"/>
  <c r="E5" i="5"/>
  <c r="D6" i="5"/>
  <c r="D5" i="5"/>
  <c r="C5" i="5"/>
  <c r="B8" i="5"/>
  <c r="G8" i="5"/>
  <c r="B9" i="5"/>
  <c r="B10" i="5"/>
  <c r="B11" i="5"/>
  <c r="B13" i="5"/>
  <c r="G13" i="5"/>
  <c r="B14" i="5"/>
  <c r="B15" i="5"/>
  <c r="B16" i="5"/>
  <c r="G16" i="5"/>
  <c r="B18" i="5"/>
  <c r="G18" i="5"/>
  <c r="B17" i="5"/>
  <c r="C17" i="5"/>
  <c r="M51" i="1"/>
  <c r="F16" i="9"/>
  <c r="F16" i="10"/>
  <c r="G14" i="8"/>
  <c r="I13" i="8"/>
  <c r="J13" i="8"/>
  <c r="G16" i="9"/>
  <c r="E17" i="5"/>
  <c r="M51" i="8"/>
  <c r="M48" i="9"/>
  <c r="F15" i="9"/>
  <c r="F15" i="10"/>
  <c r="J13" i="1"/>
  <c r="F10" i="9"/>
  <c r="M48" i="10"/>
  <c r="M51" i="9"/>
  <c r="G15" i="9"/>
  <c r="M48" i="11"/>
  <c r="M51" i="11"/>
  <c r="M51" i="10"/>
  <c r="I16" i="9"/>
  <c r="J16" i="9"/>
  <c r="K13" i="1"/>
  <c r="J12" i="1"/>
  <c r="G22" i="8"/>
  <c r="K20" i="1"/>
  <c r="J21" i="1"/>
  <c r="J19" i="1"/>
  <c r="K19" i="1"/>
  <c r="G7" i="8"/>
  <c r="I7" i="8"/>
  <c r="J7" i="8"/>
  <c r="K9" i="1"/>
  <c r="G9" i="8"/>
  <c r="I9" i="8"/>
  <c r="K7" i="8"/>
  <c r="J9" i="8"/>
  <c r="K9" i="8"/>
  <c r="F6" i="9"/>
  <c r="F6" i="10"/>
  <c r="F6" i="11"/>
  <c r="G6" i="11"/>
  <c r="G6" i="10"/>
  <c r="I6" i="10"/>
  <c r="G6" i="9"/>
  <c r="F8" i="9"/>
  <c r="G8" i="9"/>
  <c r="J8" i="1"/>
  <c r="J6" i="10"/>
  <c r="F8" i="10"/>
  <c r="F8" i="11"/>
  <c r="K8" i="8"/>
  <c r="K8" i="1"/>
  <c r="G8" i="11"/>
  <c r="I8" i="11"/>
  <c r="J8" i="11"/>
  <c r="I18" i="8"/>
  <c r="K18" i="8"/>
  <c r="K18" i="9"/>
  <c r="J18" i="8"/>
  <c r="J18" i="9"/>
  <c r="I8" i="9"/>
  <c r="J8" i="9"/>
  <c r="K8" i="9"/>
  <c r="K6" i="11"/>
  <c r="I6" i="11"/>
  <c r="K20" i="8"/>
  <c r="J20" i="8"/>
  <c r="G8" i="10"/>
  <c r="F16" i="11"/>
  <c r="G16" i="11"/>
  <c r="G16" i="10"/>
  <c r="G14" i="5"/>
  <c r="G9" i="5"/>
  <c r="I16" i="8"/>
  <c r="J16" i="8"/>
  <c r="K16" i="8"/>
  <c r="G13" i="9"/>
  <c r="F13" i="10"/>
  <c r="F7" i="10"/>
  <c r="G7" i="9"/>
  <c r="J14" i="1"/>
  <c r="K14" i="1"/>
  <c r="I6" i="9"/>
  <c r="F18" i="11"/>
  <c r="G18" i="11"/>
  <c r="G18" i="10"/>
  <c r="K6" i="9"/>
  <c r="G15" i="10"/>
  <c r="F15" i="11"/>
  <c r="G15" i="11"/>
  <c r="G6" i="5"/>
  <c r="K18" i="1"/>
  <c r="J18" i="1"/>
  <c r="K8" i="11"/>
  <c r="G10" i="9"/>
  <c r="F10" i="10"/>
  <c r="K6" i="10"/>
  <c r="I22" i="8"/>
  <c r="J22" i="8"/>
  <c r="I15" i="9"/>
  <c r="J15" i="9"/>
  <c r="K15" i="9"/>
  <c r="K15" i="1"/>
  <c r="J15" i="1"/>
  <c r="K10" i="1"/>
  <c r="J10" i="1"/>
  <c r="K13" i="8"/>
  <c r="F22" i="10"/>
  <c r="G22" i="9"/>
  <c r="D17" i="5"/>
  <c r="G17" i="5"/>
  <c r="K52" i="9"/>
  <c r="G20" i="9"/>
  <c r="F20" i="10"/>
  <c r="G11" i="5"/>
  <c r="J16" i="1"/>
  <c r="K16" i="1"/>
  <c r="K15" i="8"/>
  <c r="I14" i="8"/>
  <c r="J14" i="8"/>
  <c r="K14" i="8"/>
  <c r="G14" i="9"/>
  <c r="F14" i="10"/>
  <c r="I6" i="8"/>
  <c r="I10" i="8"/>
  <c r="J10" i="8"/>
  <c r="K7" i="1"/>
  <c r="G9" i="9"/>
  <c r="F9" i="10"/>
  <c r="J22" i="1"/>
  <c r="K22" i="1"/>
  <c r="G12" i="9"/>
  <c r="F12" i="10"/>
  <c r="G19" i="8"/>
  <c r="F19" i="9"/>
  <c r="G21" i="8"/>
  <c r="F21" i="9"/>
  <c r="K16" i="9"/>
  <c r="G12" i="8"/>
  <c r="K23" i="1"/>
  <c r="E55" i="1"/>
  <c r="K55" i="1"/>
  <c r="B20" i="5"/>
  <c r="K53" i="1"/>
  <c r="G23" i="9"/>
  <c r="D3" i="5"/>
  <c r="J6" i="8"/>
  <c r="I21" i="8"/>
  <c r="J21" i="8"/>
  <c r="G9" i="10"/>
  <c r="F9" i="11"/>
  <c r="G9" i="11"/>
  <c r="K6" i="8"/>
  <c r="I12" i="8"/>
  <c r="J12" i="8"/>
  <c r="I12" i="9"/>
  <c r="J12" i="9"/>
  <c r="K12" i="9"/>
  <c r="I9" i="9"/>
  <c r="J9" i="9"/>
  <c r="G23" i="8"/>
  <c r="C3" i="5"/>
  <c r="I19" i="8"/>
  <c r="J19" i="8"/>
  <c r="K19" i="8"/>
  <c r="K10" i="8"/>
  <c r="F14" i="11"/>
  <c r="G14" i="11"/>
  <c r="G14" i="10"/>
  <c r="G20" i="10"/>
  <c r="F20" i="11"/>
  <c r="G20" i="11"/>
  <c r="I22" i="9"/>
  <c r="J22" i="9"/>
  <c r="K22" i="9"/>
  <c r="G10" i="10"/>
  <c r="F10" i="11"/>
  <c r="G10" i="11"/>
  <c r="I15" i="10"/>
  <c r="J15" i="10"/>
  <c r="K15" i="10"/>
  <c r="F13" i="11"/>
  <c r="G13" i="11"/>
  <c r="G13" i="10"/>
  <c r="I8" i="10"/>
  <c r="J8" i="10"/>
  <c r="K8" i="10"/>
  <c r="F22" i="11"/>
  <c r="G22" i="11"/>
  <c r="G22" i="10"/>
  <c r="I10" i="9"/>
  <c r="J10" i="9"/>
  <c r="K10" i="9"/>
  <c r="J6" i="9"/>
  <c r="K22" i="8"/>
  <c r="I18" i="10"/>
  <c r="J18" i="10"/>
  <c r="K18" i="10"/>
  <c r="I7" i="9"/>
  <c r="J7" i="9"/>
  <c r="I16" i="10"/>
  <c r="J16" i="10"/>
  <c r="K16" i="10"/>
  <c r="G21" i="9"/>
  <c r="F21" i="10"/>
  <c r="I14" i="9"/>
  <c r="J14" i="9"/>
  <c r="I20" i="9"/>
  <c r="J20" i="9"/>
  <c r="K13" i="9"/>
  <c r="I13" i="9"/>
  <c r="J13" i="9"/>
  <c r="G12" i="10"/>
  <c r="F12" i="11"/>
  <c r="G12" i="11"/>
  <c r="I23" i="1"/>
  <c r="B4" i="5"/>
  <c r="J7" i="1"/>
  <c r="F19" i="10"/>
  <c r="G19" i="9"/>
  <c r="I15" i="11"/>
  <c r="J15" i="11"/>
  <c r="K15" i="11"/>
  <c r="I18" i="11"/>
  <c r="J18" i="11"/>
  <c r="K18" i="11"/>
  <c r="G7" i="10"/>
  <c r="F7" i="11"/>
  <c r="G7" i="11"/>
  <c r="I16" i="11"/>
  <c r="J16" i="11"/>
  <c r="K16" i="11"/>
  <c r="J6" i="11"/>
  <c r="K57" i="1"/>
  <c r="I7" i="11"/>
  <c r="K7" i="11"/>
  <c r="I12" i="11"/>
  <c r="J12" i="11"/>
  <c r="I10" i="10"/>
  <c r="J10" i="10"/>
  <c r="K10" i="10"/>
  <c r="I7" i="10"/>
  <c r="K7" i="10"/>
  <c r="I19" i="9"/>
  <c r="J19" i="9"/>
  <c r="K19" i="9"/>
  <c r="B19" i="5"/>
  <c r="B24" i="5"/>
  <c r="K20" i="9"/>
  <c r="I21" i="9"/>
  <c r="J21" i="9"/>
  <c r="K7" i="9"/>
  <c r="K22" i="10"/>
  <c r="I22" i="10"/>
  <c r="J22" i="10"/>
  <c r="I13" i="10"/>
  <c r="J13" i="10"/>
  <c r="K13" i="10"/>
  <c r="I10" i="11"/>
  <c r="J10" i="11"/>
  <c r="I20" i="11"/>
  <c r="J20" i="11"/>
  <c r="K20" i="11"/>
  <c r="K9" i="9"/>
  <c r="K12" i="8"/>
  <c r="I9" i="10"/>
  <c r="J9" i="10"/>
  <c r="K9" i="10"/>
  <c r="I22" i="11"/>
  <c r="J22" i="11"/>
  <c r="I20" i="10"/>
  <c r="J20" i="10"/>
  <c r="K20" i="10"/>
  <c r="K14" i="9"/>
  <c r="I14" i="10"/>
  <c r="J14" i="10"/>
  <c r="K21" i="8"/>
  <c r="K23" i="8"/>
  <c r="F19" i="11"/>
  <c r="G19" i="11"/>
  <c r="G19" i="10"/>
  <c r="G23" i="10"/>
  <c r="E3" i="5"/>
  <c r="I13" i="11"/>
  <c r="J13" i="11"/>
  <c r="K13" i="11"/>
  <c r="I12" i="10"/>
  <c r="J12" i="10"/>
  <c r="F21" i="11"/>
  <c r="G21" i="11"/>
  <c r="G21" i="10"/>
  <c r="I14" i="11"/>
  <c r="J14" i="11"/>
  <c r="C19" i="5"/>
  <c r="C24" i="5"/>
  <c r="I9" i="11"/>
  <c r="J9" i="11"/>
  <c r="K9" i="11"/>
  <c r="I23" i="8"/>
  <c r="C4" i="5"/>
  <c r="K53" i="8"/>
  <c r="E55" i="8"/>
  <c r="K55" i="8"/>
  <c r="C20" i="5"/>
  <c r="C21" i="5"/>
  <c r="G3" i="5"/>
  <c r="I21" i="10"/>
  <c r="J21" i="10"/>
  <c r="B21" i="5"/>
  <c r="I19" i="11"/>
  <c r="J19" i="11"/>
  <c r="K19" i="11"/>
  <c r="K22" i="11"/>
  <c r="K10" i="11"/>
  <c r="K21" i="9"/>
  <c r="I21" i="11"/>
  <c r="J21" i="11"/>
  <c r="K21" i="11"/>
  <c r="K23" i="11"/>
  <c r="G23" i="11"/>
  <c r="F3" i="5"/>
  <c r="I23" i="9"/>
  <c r="D4" i="5"/>
  <c r="J7" i="10"/>
  <c r="I23" i="10"/>
  <c r="E4" i="5"/>
  <c r="E19" i="5"/>
  <c r="K14" i="11"/>
  <c r="K12" i="10"/>
  <c r="I19" i="10"/>
  <c r="J19" i="10"/>
  <c r="K19" i="10"/>
  <c r="K14" i="10"/>
  <c r="K23" i="9"/>
  <c r="K12" i="11"/>
  <c r="J7" i="11"/>
  <c r="I23" i="11"/>
  <c r="F4" i="5"/>
  <c r="D24" i="5"/>
  <c r="D19" i="5"/>
  <c r="G24" i="5"/>
  <c r="G4" i="5"/>
  <c r="K21" i="10"/>
  <c r="K23" i="10"/>
  <c r="E24" i="5"/>
  <c r="E55" i="9"/>
  <c r="K55" i="9"/>
  <c r="D20" i="5"/>
  <c r="K53" i="9"/>
  <c r="K53" i="11"/>
  <c r="E55" i="11"/>
  <c r="K55" i="11"/>
  <c r="F20" i="5"/>
  <c r="F24" i="5"/>
  <c r="F19" i="5"/>
  <c r="K57" i="8"/>
  <c r="F21" i="5"/>
  <c r="K57" i="11"/>
  <c r="K57" i="9"/>
  <c r="E55" i="10"/>
  <c r="K55" i="10"/>
  <c r="E20" i="5"/>
  <c r="K53" i="10"/>
  <c r="D21" i="5"/>
  <c r="G19" i="5"/>
  <c r="K57" i="10"/>
  <c r="E21" i="5"/>
  <c r="G20" i="5"/>
  <c r="G21" i="5"/>
  <c r="G22" i="5"/>
</calcChain>
</file>

<file path=xl/comments1.xml><?xml version="1.0" encoding="utf-8"?>
<comments xmlns="http://schemas.openxmlformats.org/spreadsheetml/2006/main">
  <authors>
    <author>nxw450</author>
    <author>KBJ021</author>
  </authors>
  <commentList>
    <comment ref="G1" authorId="0" shapeId="0">
      <text>
        <r>
          <rPr>
            <sz val="8"/>
            <color indexed="81"/>
            <rFont val="Tahoma"/>
            <family val="2"/>
          </rPr>
          <t>Please insert YEAR ONE start date here.  The remaining years will auto-fill.</t>
        </r>
      </text>
    </comment>
    <comment ref="I1" authorId="0" shapeId="0">
      <text>
        <r>
          <rPr>
            <sz val="8"/>
            <color indexed="81"/>
            <rFont val="Tahoma"/>
            <family val="2"/>
          </rPr>
          <t>Please insert YEAR ONE end date here.  The remaining years will auto-fill.</t>
        </r>
      </text>
    </comment>
    <comment ref="H4" authorId="1" shapeId="0">
      <text>
        <r>
          <rPr>
            <sz val="8"/>
            <color indexed="81"/>
            <rFont val="Tahoma"/>
            <family val="2"/>
          </rPr>
          <t>A. $687.44 Emp/Fam
B. $492.87 Emp/Child
C. $562.54 Emp/Spouse
D. $369.12 Emp/Only</t>
        </r>
      </text>
    </comment>
  </commentList>
</comments>
</file>

<file path=xl/comments2.xml><?xml version="1.0" encoding="utf-8"?>
<comments xmlns="http://schemas.openxmlformats.org/spreadsheetml/2006/main">
  <authors>
    <author>KBJ021</author>
  </authors>
  <commentList>
    <comment ref="F4" authorId="0" shapeId="0">
      <text>
        <r>
          <rPr>
            <sz val="8"/>
            <color indexed="81"/>
            <rFont val="Tahoma"/>
            <family val="2"/>
          </rPr>
          <t xml:space="preserve">Salary Inflation 3%
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A. $687.44 Emp/Fam
B. $492.87 Emp/Child
C. $562.54 Emp/Spouse
D. $369.12 Emp/Only</t>
        </r>
      </text>
    </comment>
  </commentList>
</comments>
</file>

<file path=xl/comments3.xml><?xml version="1.0" encoding="utf-8"?>
<comments xmlns="http://schemas.openxmlformats.org/spreadsheetml/2006/main">
  <authors>
    <author>KBJ021</author>
  </authors>
  <commentList>
    <comment ref="F4" authorId="0" shapeId="0">
      <text>
        <r>
          <rPr>
            <sz val="8"/>
            <color indexed="81"/>
            <rFont val="Tahoma"/>
            <family val="2"/>
          </rPr>
          <t xml:space="preserve">Salary Inflation 3%
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A. $687.44 Emp/Fam
B. $492.87 Emp/Child
C. $562.54 Emp/Spouse
D. $369.12 Emp/Only</t>
        </r>
      </text>
    </comment>
  </commentList>
</comments>
</file>

<file path=xl/comments4.xml><?xml version="1.0" encoding="utf-8"?>
<comments xmlns="http://schemas.openxmlformats.org/spreadsheetml/2006/main">
  <authors>
    <author>KBJ021</author>
  </authors>
  <commentList>
    <comment ref="F4" authorId="0" shapeId="0">
      <text>
        <r>
          <rPr>
            <sz val="8"/>
            <color indexed="81"/>
            <rFont val="Tahoma"/>
            <family val="2"/>
          </rPr>
          <t xml:space="preserve">Salary Inflation 3%
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A. $687.44 Emp/Fam
B. $492.87 Emp/Child
C. $562.54 Emp/Spouse
D. $369.12 Emp/Only</t>
        </r>
      </text>
    </comment>
  </commentList>
</comments>
</file>

<file path=xl/comments5.xml><?xml version="1.0" encoding="utf-8"?>
<comments xmlns="http://schemas.openxmlformats.org/spreadsheetml/2006/main">
  <authors>
    <author>KBJ021</author>
  </authors>
  <commentList>
    <comment ref="F4" authorId="0" shapeId="0">
      <text>
        <r>
          <rPr>
            <sz val="8"/>
            <color indexed="81"/>
            <rFont val="Tahoma"/>
            <family val="2"/>
          </rPr>
          <t xml:space="preserve">Salary Inflation 3%
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A. $687.44 Emp/Fam
B. $492.87 Emp/Child
C. $562.54 Emp/Spouse
D. $369.12 Emp/Only</t>
        </r>
      </text>
    </comment>
  </commentList>
</comments>
</file>

<file path=xl/sharedStrings.xml><?xml version="1.0" encoding="utf-8"?>
<sst xmlns="http://schemas.openxmlformats.org/spreadsheetml/2006/main" count="365" uniqueCount="93">
  <si>
    <t>Fringe Benefits</t>
  </si>
  <si>
    <t>Subtotals</t>
  </si>
  <si>
    <t>Total Direct Costs</t>
  </si>
  <si>
    <t>Indirect Costs</t>
  </si>
  <si>
    <t>Travel</t>
  </si>
  <si>
    <t>Total</t>
  </si>
  <si>
    <t># of wks</t>
  </si>
  <si>
    <t>Hrs/wk</t>
  </si>
  <si>
    <t>Base Rate</t>
  </si>
  <si>
    <t>Role on Project</t>
  </si>
  <si>
    <t>Number of Months</t>
  </si>
  <si>
    <t>Base Salary</t>
  </si>
  <si>
    <t>Salary Requested</t>
  </si>
  <si>
    <t>Percent of Effort</t>
  </si>
  <si>
    <t>Faculty</t>
  </si>
  <si>
    <t>Staff</t>
  </si>
  <si>
    <t>Hourly Personnel</t>
  </si>
  <si>
    <t>Category</t>
  </si>
  <si>
    <t>Year 1</t>
  </si>
  <si>
    <t>Year 2</t>
  </si>
  <si>
    <t>Year 3</t>
  </si>
  <si>
    <t>All Years</t>
  </si>
  <si>
    <t>Personnel Salaries</t>
  </si>
  <si>
    <t>Indirect Cost</t>
  </si>
  <si>
    <t>Salaries + Fringe</t>
  </si>
  <si>
    <t>Total Direct Costs + Indirect Costs</t>
  </si>
  <si>
    <t>Year 4</t>
  </si>
  <si>
    <t>Year 5</t>
  </si>
  <si>
    <t>Premium Contribution</t>
  </si>
  <si>
    <t xml:space="preserve"> </t>
  </si>
  <si>
    <t>F&amp;A Base</t>
  </si>
  <si>
    <t>F&amp;A Rate</t>
  </si>
  <si>
    <t>%</t>
  </si>
  <si>
    <t>GRAND TOTAL</t>
  </si>
  <si>
    <t>Equipment</t>
  </si>
  <si>
    <t>Direct Costs</t>
  </si>
  <si>
    <t>Computer Services</t>
  </si>
  <si>
    <t>A.</t>
  </si>
  <si>
    <t>B.</t>
  </si>
  <si>
    <t>C.</t>
  </si>
  <si>
    <t>Travel:</t>
  </si>
  <si>
    <t>Other Direct Costs:</t>
  </si>
  <si>
    <t>1.Materials &amp; Supplies</t>
  </si>
  <si>
    <t>3.Consultant Services</t>
  </si>
  <si>
    <t>4.Computer Services</t>
  </si>
  <si>
    <t>6.Other</t>
  </si>
  <si>
    <t>4.Other</t>
  </si>
  <si>
    <t xml:space="preserve">2.Publications </t>
  </si>
  <si>
    <t>1.Domestic</t>
  </si>
  <si>
    <t>2.Foreign</t>
  </si>
  <si>
    <t>Participant Support:</t>
  </si>
  <si>
    <t>Other</t>
  </si>
  <si>
    <t>Materials &amp; Supplies</t>
  </si>
  <si>
    <t>Publications</t>
  </si>
  <si>
    <t>Consultant Sevices</t>
  </si>
  <si>
    <t>Subawards/Subcontracts</t>
  </si>
  <si>
    <t>Total Cost for Year 1</t>
  </si>
  <si>
    <t>2.Student Travel</t>
  </si>
  <si>
    <t>3.Tuition</t>
  </si>
  <si>
    <t>Participant Support Costs for Students:</t>
  </si>
  <si>
    <r>
      <t xml:space="preserve">Equipment:    </t>
    </r>
    <r>
      <rPr>
        <sz val="10"/>
        <rFont val="Arial"/>
        <family val="2"/>
      </rPr>
      <t xml:space="preserve">(Note: Minimum $5,000.00 per item)                                                                  </t>
    </r>
  </si>
  <si>
    <t>Start Date:</t>
  </si>
  <si>
    <t>End Date:</t>
  </si>
  <si>
    <t>3.Mileage</t>
  </si>
  <si>
    <t>Tuition</t>
  </si>
  <si>
    <t>Student Travel</t>
  </si>
  <si>
    <t>Base</t>
  </si>
  <si>
    <t>Subcontract/Subaward</t>
  </si>
  <si>
    <t>Title:</t>
  </si>
  <si>
    <t>Fringe %</t>
  </si>
  <si>
    <t>Salary</t>
  </si>
  <si>
    <t>Total Cost for Year 2</t>
  </si>
  <si>
    <t>Total Cost for Year 3</t>
  </si>
  <si>
    <t>Total Cost for Year 4</t>
  </si>
  <si>
    <t>Total Cost for Year 5</t>
  </si>
  <si>
    <t xml:space="preserve">% Fringe </t>
  </si>
  <si>
    <t>F&amp;A Rates</t>
  </si>
  <si>
    <t>*Note: This electronic form contains formulas that may be corrupted when adding or deleting rows, or deleting certain cells.</t>
  </si>
  <si>
    <t xml:space="preserve">Principal Investigator:                       </t>
  </si>
  <si>
    <t xml:space="preserve">Principal Investigator:                        </t>
  </si>
  <si>
    <t>Indirect Costs - Salaries, Wages, Fringe Benefits</t>
  </si>
  <si>
    <r>
      <t xml:space="preserve">5.Subawards/Subcontracts </t>
    </r>
    <r>
      <rPr>
        <b/>
        <i/>
        <sz val="10"/>
        <rFont val="Arial"/>
        <family val="2"/>
      </rPr>
      <t>-</t>
    </r>
    <r>
      <rPr>
        <b/>
        <i/>
        <sz val="11"/>
        <color indexed="53"/>
        <rFont val="Arial"/>
        <family val="2"/>
      </rPr>
      <t xml:space="preserve"> Indirect Costs are charged up to the first $25,000 only                        Subaward Total</t>
    </r>
  </si>
  <si>
    <t xml:space="preserve">  </t>
  </si>
  <si>
    <t>1.Scholarships</t>
  </si>
  <si>
    <t>Scholarships</t>
  </si>
  <si>
    <t xml:space="preserve">6.Other  </t>
  </si>
  <si>
    <t xml:space="preserve">                                                                                </t>
  </si>
  <si>
    <r>
      <t xml:space="preserve">4.Other </t>
    </r>
    <r>
      <rPr>
        <sz val="10"/>
        <color indexed="10"/>
        <rFont val="Arial"/>
        <family val="2"/>
      </rPr>
      <t xml:space="preserve"> </t>
    </r>
  </si>
  <si>
    <r>
      <t xml:space="preserve">1.Materials &amp; Supplies </t>
    </r>
    <r>
      <rPr>
        <sz val="10"/>
        <color indexed="10"/>
        <rFont val="Arial"/>
        <family val="2"/>
      </rPr>
      <t xml:space="preserve"> </t>
    </r>
  </si>
  <si>
    <t>PI</t>
  </si>
  <si>
    <t>1. 45% - Research Projects</t>
  </si>
  <si>
    <t>2. 45% - Programs &amp; Services</t>
  </si>
  <si>
    <t>3. 19.8% - Off-Campus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</si>
</sst>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70" formatCode="&quot;$&quot;#,##0;[Red]&quot;$&quot;#,##0"/>
    <numFmt numFmtId="171" formatCode="&quot;$&quot;#,##0.00;[Red]&quot;$&quot;#,##0.00"/>
    <numFmt numFmtId="177" formatCode="0;[Red]0"/>
    <numFmt numFmtId="179" formatCode="_(* #,##0_);_(* \(#,##0\);_(* &quot;-&quot;??_);_(@_)"/>
    <numFmt numFmtId="187" formatCode="_(&quot;$&quot;* #,##0_);_(&quot;$&quot;* \(#,##0\);_(&quot;$&quot;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60"/>
      <name val="Arial"/>
      <family val="2"/>
    </font>
    <font>
      <b/>
      <i/>
      <sz val="11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10"/>
      <color indexed="18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Border="1"/>
    <xf numFmtId="6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6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6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4" fontId="0" fillId="2" borderId="1" xfId="0" applyNumberFormat="1" applyFill="1" applyBorder="1" applyAlignment="1">
      <alignment horizontal="center"/>
    </xf>
    <xf numFmtId="4" fontId="0" fillId="0" borderId="0" xfId="0" applyNumberFormat="1"/>
    <xf numFmtId="0" fontId="0" fillId="0" borderId="0" xfId="0" applyFill="1"/>
    <xf numFmtId="165" fontId="0" fillId="2" borderId="2" xfId="0" applyNumberFormat="1" applyFill="1" applyBorder="1" applyAlignment="1">
      <alignment horizontal="center"/>
    </xf>
    <xf numFmtId="0" fontId="2" fillId="2" borderId="1" xfId="0" applyFont="1" applyFill="1" applyBorder="1"/>
    <xf numFmtId="4" fontId="0" fillId="3" borderId="0" xfId="0" applyNumberFormat="1" applyFill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170" fontId="0" fillId="0" borderId="4" xfId="0" applyNumberFormat="1" applyFill="1" applyBorder="1" applyAlignment="1">
      <alignment horizontal="center"/>
    </xf>
    <xf numFmtId="170" fontId="3" fillId="0" borderId="4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71" fontId="3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0" xfId="0" applyFill="1" applyBorder="1"/>
    <xf numFmtId="165" fontId="0" fillId="0" borderId="3" xfId="0" applyNumberFormat="1" applyBorder="1" applyAlignment="1">
      <alignment horizontal="center"/>
    </xf>
    <xf numFmtId="164" fontId="0" fillId="0" borderId="0" xfId="0" applyNumberFormat="1" applyFill="1" applyBorder="1"/>
    <xf numFmtId="170" fontId="0" fillId="0" borderId="5" xfId="0" applyNumberFormat="1" applyFill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170" fontId="0" fillId="2" borderId="7" xfId="0" applyNumberFormat="1" applyFill="1" applyBorder="1" applyAlignment="1">
      <alignment horizontal="center"/>
    </xf>
    <xf numFmtId="170" fontId="0" fillId="0" borderId="8" xfId="0" applyNumberFormat="1" applyFill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70" fontId="0" fillId="0" borderId="10" xfId="0" applyNumberFormat="1" applyFill="1" applyBorder="1" applyAlignment="1">
      <alignment horizontal="center"/>
    </xf>
    <xf numFmtId="6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6" fontId="3" fillId="4" borderId="4" xfId="0" applyNumberFormat="1" applyFont="1" applyFill="1" applyBorder="1" applyAlignment="1">
      <alignment horizontal="center"/>
    </xf>
    <xf numFmtId="6" fontId="2" fillId="4" borderId="4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2" fillId="5" borderId="5" xfId="0" applyFont="1" applyFill="1" applyBorder="1"/>
    <xf numFmtId="165" fontId="2" fillId="4" borderId="1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77" fontId="0" fillId="0" borderId="0" xfId="0" applyNumberFormat="1"/>
    <xf numFmtId="165" fontId="0" fillId="0" borderId="0" xfId="0" applyNumberFormat="1"/>
    <xf numFmtId="179" fontId="0" fillId="0" borderId="0" xfId="1" applyNumberFormat="1" applyFont="1" applyAlignment="1">
      <alignment horizontal="center"/>
    </xf>
    <xf numFmtId="0" fontId="3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4" fontId="0" fillId="6" borderId="15" xfId="0" applyNumberFormat="1" applyFill="1" applyBorder="1" applyAlignment="1">
      <alignment horizontal="left"/>
    </xf>
    <xf numFmtId="4" fontId="0" fillId="6" borderId="2" xfId="0" applyNumberFormat="1" applyFill="1" applyBorder="1" applyAlignment="1">
      <alignment horizontal="left"/>
    </xf>
    <xf numFmtId="4" fontId="0" fillId="6" borderId="9" xfId="0" applyNumberForma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6" fontId="3" fillId="3" borderId="9" xfId="0" applyNumberFormat="1" applyFont="1" applyFill="1" applyBorder="1" applyAlignment="1">
      <alignment horizontal="center"/>
    </xf>
    <xf numFmtId="6" fontId="3" fillId="3" borderId="2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left"/>
    </xf>
    <xf numFmtId="6" fontId="3" fillId="3" borderId="11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4" fontId="0" fillId="3" borderId="11" xfId="0" applyNumberFormat="1" applyFill="1" applyBorder="1" applyAlignment="1">
      <alignment horizontal="left"/>
    </xf>
    <xf numFmtId="165" fontId="0" fillId="0" borderId="11" xfId="0" applyNumberForma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165" fontId="4" fillId="6" borderId="0" xfId="0" applyNumberFormat="1" applyFont="1" applyFill="1" applyBorder="1" applyAlignment="1">
      <alignment horizontal="center"/>
    </xf>
    <xf numFmtId="0" fontId="8" fillId="6" borderId="7" xfId="0" applyFont="1" applyFill="1" applyBorder="1"/>
    <xf numFmtId="166" fontId="14" fillId="6" borderId="7" xfId="0" applyNumberFormat="1" applyFont="1" applyFill="1" applyBorder="1" applyAlignment="1">
      <alignment horizontal="center"/>
    </xf>
    <xf numFmtId="0" fontId="16" fillId="6" borderId="7" xfId="0" applyFont="1" applyFill="1" applyBorder="1"/>
    <xf numFmtId="0" fontId="17" fillId="6" borderId="7" xfId="0" applyFont="1" applyFill="1" applyBorder="1"/>
    <xf numFmtId="166" fontId="16" fillId="6" borderId="10" xfId="0" applyNumberFormat="1" applyFont="1" applyFill="1" applyBorder="1" applyAlignment="1">
      <alignment horizontal="center"/>
    </xf>
    <xf numFmtId="165" fontId="16" fillId="6" borderId="13" xfId="0" applyNumberFormat="1" applyFont="1" applyFill="1" applyBorder="1" applyAlignment="1">
      <alignment horizontal="center"/>
    </xf>
    <xf numFmtId="165" fontId="17" fillId="6" borderId="15" xfId="0" applyNumberFormat="1" applyFont="1" applyFill="1" applyBorder="1" applyAlignment="1">
      <alignment horizontal="center"/>
    </xf>
    <xf numFmtId="165" fontId="16" fillId="6" borderId="4" xfId="0" applyNumberFormat="1" applyFont="1" applyFill="1" applyBorder="1" applyAlignment="1">
      <alignment horizontal="center"/>
    </xf>
    <xf numFmtId="0" fontId="17" fillId="6" borderId="9" xfId="0" applyFont="1" applyFill="1" applyBorder="1"/>
    <xf numFmtId="0" fontId="16" fillId="6" borderId="5" xfId="0" applyFont="1" applyFill="1" applyBorder="1" applyAlignment="1">
      <alignment horizontal="center"/>
    </xf>
    <xf numFmtId="0" fontId="17" fillId="6" borderId="11" xfId="0" applyFont="1" applyFill="1" applyBorder="1"/>
    <xf numFmtId="0" fontId="16" fillId="6" borderId="4" xfId="0" applyFont="1" applyFill="1" applyBorder="1"/>
    <xf numFmtId="10" fontId="3" fillId="0" borderId="4" xfId="0" applyNumberFormat="1" applyFont="1" applyFill="1" applyBorder="1" applyAlignment="1">
      <alignment horizontal="center"/>
    </xf>
    <xf numFmtId="6" fontId="0" fillId="3" borderId="4" xfId="0" applyNumberFormat="1" applyFill="1" applyBorder="1"/>
    <xf numFmtId="6" fontId="0" fillId="3" borderId="12" xfId="0" applyNumberFormat="1" applyFill="1" applyBorder="1"/>
    <xf numFmtId="6" fontId="0" fillId="3" borderId="13" xfId="0" applyNumberFormat="1" applyFill="1" applyBorder="1"/>
    <xf numFmtId="0" fontId="2" fillId="5" borderId="12" xfId="0" applyFont="1" applyFill="1" applyBorder="1"/>
    <xf numFmtId="0" fontId="2" fillId="5" borderId="4" xfId="0" applyFont="1" applyFill="1" applyBorder="1" applyAlignment="1">
      <alignment horizontal="justify"/>
    </xf>
    <xf numFmtId="0" fontId="2" fillId="5" borderId="4" xfId="0" applyFont="1" applyFill="1" applyBorder="1" applyAlignment="1">
      <alignment wrapText="1"/>
    </xf>
    <xf numFmtId="6" fontId="0" fillId="2" borderId="1" xfId="0" applyNumberFormat="1" applyFill="1" applyBorder="1"/>
    <xf numFmtId="6" fontId="0" fillId="2" borderId="2" xfId="0" applyNumberFormat="1" applyFill="1" applyBorder="1"/>
    <xf numFmtId="170" fontId="0" fillId="2" borderId="18" xfId="0" applyNumberFormat="1" applyFill="1" applyBorder="1"/>
    <xf numFmtId="6" fontId="5" fillId="2" borderId="18" xfId="0" applyNumberFormat="1" applyFont="1" applyFill="1" applyBorder="1"/>
    <xf numFmtId="170" fontId="2" fillId="2" borderId="18" xfId="0" applyNumberFormat="1" applyFont="1" applyFill="1" applyBorder="1"/>
    <xf numFmtId="0" fontId="2" fillId="5" borderId="13" xfId="0" applyFont="1" applyFill="1" applyBorder="1"/>
    <xf numFmtId="0" fontId="2" fillId="2" borderId="8" xfId="0" applyFont="1" applyFill="1" applyBorder="1" applyAlignment="1">
      <alignment wrapText="1"/>
    </xf>
    <xf numFmtId="170" fontId="6" fillId="2" borderId="9" xfId="0" applyNumberFormat="1" applyFont="1" applyFill="1" applyBorder="1"/>
    <xf numFmtId="170" fontId="0" fillId="2" borderId="0" xfId="0" applyNumberFormat="1" applyFill="1" applyBorder="1"/>
    <xf numFmtId="0" fontId="12" fillId="4" borderId="4" xfId="0" applyFont="1" applyFill="1" applyBorder="1"/>
    <xf numFmtId="0" fontId="0" fillId="3" borderId="0" xfId="0" applyFill="1"/>
    <xf numFmtId="0" fontId="18" fillId="3" borderId="0" xfId="0" applyFont="1" applyFill="1"/>
    <xf numFmtId="0" fontId="2" fillId="3" borderId="0" xfId="0" applyFont="1" applyFill="1"/>
    <xf numFmtId="0" fontId="2" fillId="2" borderId="3" xfId="0" applyFont="1" applyFill="1" applyBorder="1" applyAlignment="1">
      <alignment wrapText="1"/>
    </xf>
    <xf numFmtId="0" fontId="2" fillId="5" borderId="8" xfId="0" applyFont="1" applyFill="1" applyBorder="1"/>
    <xf numFmtId="6" fontId="0" fillId="3" borderId="6" xfId="0" applyNumberFormat="1" applyFill="1" applyBorder="1"/>
    <xf numFmtId="0" fontId="12" fillId="2" borderId="5" xfId="0" applyFont="1" applyFill="1" applyBorder="1"/>
    <xf numFmtId="6" fontId="19" fillId="4" borderId="5" xfId="0" applyNumberFormat="1" applyFont="1" applyFill="1" applyBorder="1"/>
    <xf numFmtId="170" fontId="19" fillId="4" borderId="1" xfId="0" applyNumberFormat="1" applyFont="1" applyFill="1" applyBorder="1"/>
    <xf numFmtId="170" fontId="19" fillId="4" borderId="2" xfId="0" applyNumberFormat="1" applyFont="1" applyFill="1" applyBorder="1"/>
    <xf numFmtId="0" fontId="12" fillId="4" borderId="5" xfId="0" applyFont="1" applyFill="1" applyBorder="1" applyAlignment="1">
      <alignment horizontal="left"/>
    </xf>
    <xf numFmtId="165" fontId="2" fillId="4" borderId="14" xfId="0" applyNumberFormat="1" applyFont="1" applyFill="1" applyBorder="1" applyAlignment="1" applyProtection="1">
      <alignment horizontal="center"/>
    </xf>
    <xf numFmtId="165" fontId="16" fillId="6" borderId="13" xfId="0" applyNumberFormat="1" applyFont="1" applyFill="1" applyBorder="1" applyAlignment="1" applyProtection="1">
      <alignment horizontal="center"/>
    </xf>
    <xf numFmtId="0" fontId="12" fillId="4" borderId="7" xfId="0" applyFont="1" applyFill="1" applyBorder="1" applyAlignment="1">
      <alignment horizontal="right"/>
    </xf>
    <xf numFmtId="4" fontId="12" fillId="4" borderId="7" xfId="0" applyNumberFormat="1" applyFont="1" applyFill="1" applyBorder="1" applyAlignment="1">
      <alignment horizontal="right"/>
    </xf>
    <xf numFmtId="14" fontId="12" fillId="4" borderId="7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7" xfId="0" applyFont="1" applyFill="1" applyBorder="1" applyAlignment="1" applyProtection="1">
      <alignment horizontal="right"/>
      <protection locked="0"/>
    </xf>
    <xf numFmtId="4" fontId="12" fillId="4" borderId="7" xfId="0" applyNumberFormat="1" applyFont="1" applyFill="1" applyBorder="1" applyAlignment="1" applyProtection="1">
      <alignment horizontal="right"/>
      <protection locked="0"/>
    </xf>
    <xf numFmtId="14" fontId="12" fillId="4" borderId="7" xfId="0" applyNumberFormat="1" applyFont="1" applyFill="1" applyBorder="1" applyAlignment="1" applyProtection="1">
      <alignment horizontal="center"/>
      <protection locked="0"/>
    </xf>
    <xf numFmtId="0" fontId="12" fillId="4" borderId="11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0" fontId="0" fillId="0" borderId="4" xfId="0" applyNumberFormat="1" applyFill="1" applyBorder="1" applyAlignment="1" applyProtection="1">
      <alignment horizontal="center"/>
      <protection locked="0"/>
    </xf>
    <xf numFmtId="170" fontId="0" fillId="0" borderId="4" xfId="0" applyNumberFormat="1" applyFill="1" applyBorder="1" applyAlignment="1" applyProtection="1">
      <alignment horizontal="center"/>
      <protection locked="0"/>
    </xf>
    <xf numFmtId="170" fontId="3" fillId="0" borderId="4" xfId="0" applyNumberFormat="1" applyFont="1" applyFill="1" applyBorder="1" applyAlignment="1" applyProtection="1">
      <alignment horizontal="center"/>
      <protection locked="0"/>
    </xf>
    <xf numFmtId="10" fontId="3" fillId="0" borderId="4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Protection="1"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10" fontId="0" fillId="0" borderId="4" xfId="0" applyNumberForma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49" fontId="3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0" fontId="2" fillId="2" borderId="1" xfId="0" applyNumberFormat="1" applyFont="1" applyFill="1" applyBorder="1" applyAlignment="1" applyProtection="1">
      <alignment horizontal="center"/>
      <protection locked="0"/>
    </xf>
    <xf numFmtId="6" fontId="2" fillId="2" borderId="1" xfId="0" applyNumberFormat="1" applyFont="1" applyFill="1" applyBorder="1" applyAlignment="1" applyProtection="1">
      <alignment horizontal="center"/>
      <protection locked="0"/>
    </xf>
    <xf numFmtId="170" fontId="0" fillId="2" borderId="7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6" fontId="3" fillId="2" borderId="1" xfId="0" applyNumberFormat="1" applyFon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71" fontId="3" fillId="0" borderId="4" xfId="0" applyNumberFormat="1" applyFont="1" applyFill="1" applyBorder="1" applyAlignment="1" applyProtection="1">
      <alignment horizontal="center"/>
      <protection locked="0"/>
    </xf>
    <xf numFmtId="170" fontId="0" fillId="0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6" fontId="0" fillId="0" borderId="2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70" fontId="0" fillId="0" borderId="8" xfId="0" applyNumberFormat="1" applyFill="1" applyBorder="1" applyAlignment="1" applyProtection="1">
      <alignment horizontal="center"/>
      <protection locked="0"/>
    </xf>
    <xf numFmtId="6" fontId="0" fillId="0" borderId="9" xfId="0" applyNumberFormat="1" applyBorder="1" applyAlignment="1" applyProtection="1">
      <alignment horizontal="center"/>
      <protection locked="0"/>
    </xf>
    <xf numFmtId="171" fontId="3" fillId="0" borderId="12" xfId="0" applyNumberFormat="1" applyFont="1" applyFill="1" applyBorder="1" applyAlignment="1" applyProtection="1">
      <alignment horizontal="center"/>
      <protection locked="0"/>
    </xf>
    <xf numFmtId="170" fontId="0" fillId="0" borderId="10" xfId="0" applyNumberFormat="1" applyFill="1" applyBorder="1" applyAlignment="1" applyProtection="1">
      <alignment horizontal="center"/>
      <protection locked="0"/>
    </xf>
    <xf numFmtId="6" fontId="0" fillId="0" borderId="11" xfId="0" applyNumberForma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6" fontId="3" fillId="4" borderId="4" xfId="0" applyNumberFormat="1" applyFont="1" applyFill="1" applyBorder="1" applyAlignment="1" applyProtection="1">
      <alignment horizontal="center"/>
      <protection locked="0"/>
    </xf>
    <xf numFmtId="4" fontId="0" fillId="3" borderId="0" xfId="0" applyNumberFormat="1" applyFill="1" applyBorder="1" applyAlignment="1" applyProtection="1">
      <alignment horizontal="center"/>
      <protection locked="0"/>
    </xf>
    <xf numFmtId="6" fontId="2" fillId="4" borderId="4" xfId="0" applyNumberFormat="1" applyFont="1" applyFill="1" applyBorder="1" applyAlignment="1" applyProtection="1">
      <alignment horizontal="center"/>
      <protection locked="0"/>
    </xf>
    <xf numFmtId="6" fontId="0" fillId="0" borderId="0" xfId="0" applyNumberFormat="1" applyBorder="1" applyAlignment="1" applyProtection="1">
      <alignment horizontal="center"/>
      <protection locked="0"/>
    </xf>
    <xf numFmtId="6" fontId="0" fillId="0" borderId="3" xfId="0" applyNumberFormat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left"/>
      <protection locked="0"/>
    </xf>
    <xf numFmtId="6" fontId="3" fillId="3" borderId="9" xfId="0" applyNumberFormat="1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6" fontId="3" fillId="3" borderId="2" xfId="0" applyNumberFormat="1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6" fontId="3" fillId="3" borderId="11" xfId="0" applyNumberFormat="1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165" fontId="2" fillId="4" borderId="12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177" fontId="0" fillId="0" borderId="0" xfId="0" applyNumberFormat="1" applyProtection="1">
      <protection locked="0"/>
    </xf>
    <xf numFmtId="4" fontId="0" fillId="3" borderId="11" xfId="0" applyNumberFormat="1" applyFill="1" applyBorder="1" applyAlignment="1" applyProtection="1">
      <alignment horizontal="left"/>
      <protection locked="0"/>
    </xf>
    <xf numFmtId="179" fontId="0" fillId="0" borderId="0" xfId="1" applyNumberFormat="1" applyFont="1" applyAlignment="1" applyProtection="1">
      <alignment horizontal="center"/>
      <protection locked="0"/>
    </xf>
    <xf numFmtId="0" fontId="16" fillId="6" borderId="4" xfId="0" applyFont="1" applyFill="1" applyBorder="1" applyProtection="1">
      <protection locked="0"/>
    </xf>
    <xf numFmtId="0" fontId="17" fillId="6" borderId="9" xfId="0" applyFont="1" applyFill="1" applyBorder="1" applyProtection="1"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165" fontId="17" fillId="6" borderId="1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6" fillId="6" borderId="7" xfId="0" applyFont="1" applyFill="1" applyBorder="1" applyProtection="1">
      <protection locked="0"/>
    </xf>
    <xf numFmtId="0" fontId="17" fillId="6" borderId="7" xfId="0" applyFont="1" applyFill="1" applyBorder="1" applyProtection="1">
      <protection locked="0"/>
    </xf>
    <xf numFmtId="0" fontId="17" fillId="6" borderId="11" xfId="0" applyFont="1" applyFill="1" applyBorder="1" applyProtection="1">
      <protection locked="0"/>
    </xf>
    <xf numFmtId="166" fontId="16" fillId="6" borderId="10" xfId="0" applyNumberFormat="1" applyFont="1" applyFill="1" applyBorder="1" applyAlignment="1" applyProtection="1">
      <alignment horizontal="center"/>
      <protection locked="0"/>
    </xf>
    <xf numFmtId="4" fontId="0" fillId="6" borderId="2" xfId="0" applyNumberFormat="1" applyFill="1" applyBorder="1" applyAlignment="1" applyProtection="1">
      <alignment horizontal="left"/>
      <protection locked="0"/>
    </xf>
    <xf numFmtId="165" fontId="4" fillId="6" borderId="0" xfId="0" applyNumberFormat="1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Protection="1">
      <protection locked="0"/>
    </xf>
    <xf numFmtId="166" fontId="14" fillId="6" borderId="7" xfId="0" applyNumberFormat="1" applyFont="1" applyFill="1" applyBorder="1" applyAlignment="1" applyProtection="1">
      <alignment horizontal="center"/>
      <protection locked="0"/>
    </xf>
    <xf numFmtId="165" fontId="2" fillId="4" borderId="4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9" fontId="3" fillId="0" borderId="0" xfId="0" applyNumberFormat="1" applyFont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0" borderId="8" xfId="0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horizontal="right"/>
      <protection locked="0"/>
    </xf>
    <xf numFmtId="0" fontId="16" fillId="6" borderId="18" xfId="0" applyFont="1" applyFill="1" applyBorder="1" applyAlignment="1">
      <alignment horizontal="left"/>
    </xf>
    <xf numFmtId="0" fontId="16" fillId="6" borderId="0" xfId="0" applyFont="1" applyFill="1" applyBorder="1" applyAlignment="1">
      <alignment horizontal="left"/>
    </xf>
    <xf numFmtId="0" fontId="2" fillId="4" borderId="9" xfId="0" applyFont="1" applyFill="1" applyBorder="1" applyAlignment="1" applyProtection="1">
      <alignment horizontal="center"/>
      <protection locked="0"/>
    </xf>
    <xf numFmtId="165" fontId="16" fillId="6" borderId="9" xfId="0" applyNumberFormat="1" applyFont="1" applyFill="1" applyBorder="1" applyAlignment="1" applyProtection="1">
      <alignment horizontal="center"/>
    </xf>
    <xf numFmtId="165" fontId="16" fillId="6" borderId="2" xfId="0" applyNumberFormat="1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  <protection locked="0"/>
    </xf>
    <xf numFmtId="0" fontId="4" fillId="6" borderId="19" xfId="0" applyFont="1" applyFill="1" applyBorder="1" applyAlignment="1" applyProtection="1">
      <alignment horizontal="left"/>
      <protection locked="0"/>
    </xf>
    <xf numFmtId="165" fontId="0" fillId="7" borderId="11" xfId="0" applyNumberFormat="1" applyFill="1" applyBorder="1" applyAlignment="1" applyProtection="1">
      <alignment horizontal="center"/>
      <protection locked="0"/>
    </xf>
    <xf numFmtId="165" fontId="21" fillId="8" borderId="20" xfId="1" applyNumberFormat="1" applyFont="1" applyFill="1" applyBorder="1" applyProtection="1">
      <protection locked="0"/>
    </xf>
    <xf numFmtId="165" fontId="21" fillId="8" borderId="21" xfId="1" applyNumberFormat="1" applyFont="1" applyFill="1" applyBorder="1" applyProtection="1">
      <protection locked="0"/>
    </xf>
    <xf numFmtId="165" fontId="21" fillId="8" borderId="22" xfId="1" applyNumberFormat="1" applyFont="1" applyFill="1" applyBorder="1" applyProtection="1">
      <protection locked="0"/>
    </xf>
    <xf numFmtId="165" fontId="0" fillId="8" borderId="2" xfId="0" applyNumberFormat="1" applyFill="1" applyBorder="1" applyAlignment="1" applyProtection="1">
      <alignment horizontal="center"/>
      <protection locked="0"/>
    </xf>
    <xf numFmtId="0" fontId="0" fillId="9" borderId="0" xfId="0" applyFill="1"/>
    <xf numFmtId="165" fontId="0" fillId="7" borderId="11" xfId="0" applyNumberFormat="1" applyFill="1" applyBorder="1" applyAlignment="1">
      <alignment horizontal="center"/>
    </xf>
    <xf numFmtId="165" fontId="21" fillId="8" borderId="20" xfId="1" applyNumberFormat="1" applyFont="1" applyFill="1" applyBorder="1"/>
    <xf numFmtId="165" fontId="21" fillId="8" borderId="21" xfId="1" applyNumberFormat="1" applyFont="1" applyFill="1" applyBorder="1"/>
    <xf numFmtId="165" fontId="21" fillId="8" borderId="22" xfId="1" applyNumberFormat="1" applyFont="1" applyFill="1" applyBorder="1"/>
    <xf numFmtId="165" fontId="0" fillId="8" borderId="2" xfId="0" applyNumberFormat="1" applyFill="1" applyBorder="1" applyAlignment="1">
      <alignment horizontal="center"/>
    </xf>
    <xf numFmtId="6" fontId="0" fillId="8" borderId="13" xfId="0" applyNumberFormat="1" applyFill="1" applyBorder="1"/>
    <xf numFmtId="0" fontId="23" fillId="0" borderId="0" xfId="0" applyFont="1"/>
    <xf numFmtId="164" fontId="2" fillId="9" borderId="4" xfId="0" applyNumberFormat="1" applyFont="1" applyFill="1" applyBorder="1" applyAlignment="1">
      <alignment horizontal="center"/>
    </xf>
    <xf numFmtId="0" fontId="2" fillId="9" borderId="4" xfId="0" applyFont="1" applyFill="1" applyBorder="1" applyAlignment="1"/>
    <xf numFmtId="0" fontId="2" fillId="9" borderId="4" xfId="0" applyFont="1" applyFill="1" applyBorder="1"/>
    <xf numFmtId="0" fontId="2" fillId="9" borderId="4" xfId="0" applyFont="1" applyFill="1" applyBorder="1" applyAlignment="1">
      <alignment horizontal="justify"/>
    </xf>
    <xf numFmtId="0" fontId="2" fillId="9" borderId="4" xfId="0" applyFont="1" applyFill="1" applyBorder="1" applyAlignment="1">
      <alignment horizontal="center"/>
    </xf>
    <xf numFmtId="164" fontId="0" fillId="9" borderId="4" xfId="0" applyNumberFormat="1" applyFill="1" applyBorder="1"/>
    <xf numFmtId="0" fontId="0" fillId="9" borderId="4" xfId="0" applyFill="1" applyBorder="1" applyAlignment="1">
      <alignment horizontal="center"/>
    </xf>
    <xf numFmtId="0" fontId="0" fillId="9" borderId="4" xfId="0" applyFill="1" applyBorder="1"/>
    <xf numFmtId="164" fontId="2" fillId="9" borderId="4" xfId="0" applyNumberFormat="1" applyFont="1" applyFill="1" applyBorder="1"/>
    <xf numFmtId="0" fontId="11" fillId="9" borderId="4" xfId="0" applyFont="1" applyFill="1" applyBorder="1"/>
    <xf numFmtId="0" fontId="2" fillId="9" borderId="4" xfId="0" applyFont="1" applyFill="1" applyBorder="1" applyAlignment="1">
      <alignment horizontal="centerContinuous"/>
    </xf>
    <xf numFmtId="4" fontId="2" fillId="7" borderId="13" xfId="0" applyNumberFormat="1" applyFont="1" applyFill="1" applyBorder="1" applyAlignment="1" applyProtection="1">
      <alignment horizontal="center" wrapText="1"/>
      <protection locked="0"/>
    </xf>
    <xf numFmtId="187" fontId="0" fillId="7" borderId="4" xfId="0" applyNumberFormat="1" applyFill="1" applyBorder="1" applyAlignment="1" applyProtection="1">
      <alignment horizontal="center"/>
      <protection locked="0"/>
    </xf>
    <xf numFmtId="44" fontId="0" fillId="7" borderId="4" xfId="0" applyNumberFormat="1" applyFill="1" applyBorder="1" applyAlignment="1" applyProtection="1">
      <alignment horizontal="center"/>
      <protection locked="0"/>
    </xf>
    <xf numFmtId="164" fontId="2" fillId="9" borderId="4" xfId="0" applyNumberFormat="1" applyFont="1" applyFill="1" applyBorder="1" applyAlignment="1" applyProtection="1">
      <alignment horizontal="center"/>
      <protection locked="0"/>
    </xf>
    <xf numFmtId="0" fontId="2" fillId="9" borderId="4" xfId="0" applyFont="1" applyFill="1" applyBorder="1" applyAlignment="1" applyProtection="1">
      <protection locked="0"/>
    </xf>
    <xf numFmtId="0" fontId="2" fillId="9" borderId="4" xfId="0" applyFont="1" applyFill="1" applyBorder="1" applyProtection="1">
      <protection locked="0"/>
    </xf>
    <xf numFmtId="0" fontId="2" fillId="9" borderId="4" xfId="0" applyFont="1" applyFill="1" applyBorder="1" applyAlignment="1" applyProtection="1">
      <alignment horizontal="justify"/>
      <protection locked="0"/>
    </xf>
    <xf numFmtId="0" fontId="2" fillId="9" borderId="4" xfId="0" applyFont="1" applyFill="1" applyBorder="1" applyAlignment="1" applyProtection="1">
      <alignment horizontal="center"/>
      <protection locked="0"/>
    </xf>
    <xf numFmtId="164" fontId="0" fillId="9" borderId="4" xfId="0" applyNumberFormat="1" applyFill="1" applyBorder="1" applyProtection="1"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9" borderId="4" xfId="0" applyFill="1" applyBorder="1" applyProtection="1">
      <protection locked="0"/>
    </xf>
    <xf numFmtId="164" fontId="2" fillId="9" borderId="4" xfId="0" applyNumberFormat="1" applyFont="1" applyFill="1" applyBorder="1" applyProtection="1">
      <protection locked="0"/>
    </xf>
    <xf numFmtId="0" fontId="11" fillId="9" borderId="4" xfId="0" applyFont="1" applyFill="1" applyBorder="1" applyProtection="1">
      <protection locked="0"/>
    </xf>
    <xf numFmtId="0" fontId="2" fillId="9" borderId="4" xfId="0" applyFont="1" applyFill="1" applyBorder="1" applyAlignment="1" applyProtection="1">
      <alignment horizontal="centerContinuous"/>
      <protection locked="0"/>
    </xf>
    <xf numFmtId="4" fontId="2" fillId="7" borderId="13" xfId="0" applyNumberFormat="1" applyFont="1" applyFill="1" applyBorder="1" applyAlignment="1">
      <alignment horizontal="center" wrapText="1"/>
    </xf>
    <xf numFmtId="44" fontId="0" fillId="7" borderId="4" xfId="0" applyNumberFormat="1" applyFill="1" applyBorder="1" applyAlignment="1">
      <alignment horizontal="center"/>
    </xf>
    <xf numFmtId="0" fontId="2" fillId="0" borderId="24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2" fillId="4" borderId="7" xfId="0" applyFont="1" applyFill="1" applyBorder="1" applyAlignment="1" applyProtection="1">
      <alignment horizontal="left"/>
      <protection locked="0"/>
    </xf>
    <xf numFmtId="0" fontId="12" fillId="4" borderId="1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10" xfId="0" applyFont="1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2" fillId="2" borderId="32" xfId="0" applyFont="1" applyFill="1" applyBorder="1" applyAlignment="1" applyProtection="1">
      <alignment horizontal="left"/>
      <protection locked="0"/>
    </xf>
    <xf numFmtId="0" fontId="2" fillId="2" borderId="31" xfId="0" applyFont="1" applyFill="1" applyBorder="1" applyAlignment="1" applyProtection="1">
      <alignment horizontal="left"/>
      <protection locked="0"/>
    </xf>
    <xf numFmtId="0" fontId="2" fillId="2" borderId="16" xfId="0" applyFont="1" applyFill="1" applyBorder="1" applyAlignment="1" applyProtection="1">
      <alignment horizontal="left"/>
      <protection locked="0"/>
    </xf>
    <xf numFmtId="6" fontId="0" fillId="2" borderId="1" xfId="0" applyNumberFormat="1" applyFill="1" applyBorder="1" applyAlignment="1" applyProtection="1">
      <alignment horizontal="left"/>
      <protection locked="0"/>
    </xf>
    <xf numFmtId="6" fontId="0" fillId="2" borderId="2" xfId="0" applyNumberForma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8" borderId="28" xfId="0" applyFont="1" applyFill="1" applyBorder="1" applyAlignment="1" applyProtection="1">
      <alignment horizontal="left"/>
      <protection locked="0"/>
    </xf>
    <xf numFmtId="0" fontId="3" fillId="8" borderId="23" xfId="0" applyFont="1" applyFill="1" applyBorder="1" applyAlignment="1" applyProtection="1">
      <alignment horizontal="left"/>
      <protection locked="0"/>
    </xf>
    <xf numFmtId="0" fontId="3" fillId="8" borderId="19" xfId="0" applyFont="1" applyFill="1" applyBorder="1" applyAlignment="1" applyProtection="1">
      <alignment horizontal="left"/>
      <protection locked="0"/>
    </xf>
    <xf numFmtId="0" fontId="3" fillId="8" borderId="29" xfId="0" applyFont="1" applyFill="1" applyBorder="1" applyAlignment="1" applyProtection="1">
      <alignment horizontal="left"/>
      <protection locked="0"/>
    </xf>
    <xf numFmtId="0" fontId="3" fillId="8" borderId="1" xfId="0" applyFont="1" applyFill="1" applyBorder="1" applyAlignment="1" applyProtection="1">
      <alignment horizontal="left"/>
      <protection locked="0"/>
    </xf>
    <xf numFmtId="0" fontId="3" fillId="8" borderId="2" xfId="0" applyFont="1" applyFill="1" applyBorder="1" applyAlignment="1" applyProtection="1">
      <alignment horizontal="left"/>
      <protection locked="0"/>
    </xf>
    <xf numFmtId="0" fontId="3" fillId="8" borderId="30" xfId="0" applyFont="1" applyFill="1" applyBorder="1" applyAlignment="1" applyProtection="1">
      <alignment horizontal="left"/>
      <protection locked="0"/>
    </xf>
    <xf numFmtId="0" fontId="3" fillId="8" borderId="31" xfId="0" applyFont="1" applyFill="1" applyBorder="1" applyAlignment="1" applyProtection="1">
      <alignment horizontal="left"/>
      <protection locked="0"/>
    </xf>
    <xf numFmtId="0" fontId="3" fillId="8" borderId="16" xfId="0" applyFont="1" applyFill="1" applyBorder="1" applyAlignment="1" applyProtection="1">
      <alignment horizontal="left"/>
      <protection locked="0"/>
    </xf>
    <xf numFmtId="4" fontId="0" fillId="3" borderId="7" xfId="0" applyNumberForma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10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1" xfId="0" applyFont="1" applyFill="1" applyBorder="1" applyAlignment="1" applyProtection="1">
      <alignment horizontal="left"/>
      <protection locked="0"/>
    </xf>
    <xf numFmtId="0" fontId="13" fillId="4" borderId="18" xfId="0" applyFont="1" applyFill="1" applyBorder="1" applyAlignment="1" applyProtection="1">
      <alignment horizontal="left"/>
      <protection locked="0"/>
    </xf>
    <xf numFmtId="0" fontId="8" fillId="6" borderId="10" xfId="0" applyFont="1" applyFill="1" applyBorder="1" applyAlignment="1" applyProtection="1">
      <alignment horizontal="left"/>
      <protection locked="0"/>
    </xf>
    <xf numFmtId="0" fontId="8" fillId="6" borderId="7" xfId="0" applyFont="1" applyFill="1" applyBorder="1" applyAlignment="1" applyProtection="1">
      <alignment horizontal="left"/>
      <protection locked="0"/>
    </xf>
    <xf numFmtId="0" fontId="17" fillId="6" borderId="1" xfId="0" applyFont="1" applyFill="1" applyBorder="1" applyAlignment="1" applyProtection="1">
      <alignment horizontal="left"/>
      <protection locked="0"/>
    </xf>
    <xf numFmtId="4" fontId="7" fillId="6" borderId="4" xfId="0" applyNumberFormat="1" applyFont="1" applyFill="1" applyBorder="1" applyAlignment="1" applyProtection="1">
      <alignment horizontal="left"/>
      <protection locked="0"/>
    </xf>
    <xf numFmtId="0" fontId="20" fillId="6" borderId="24" xfId="0" applyFont="1" applyFill="1" applyBorder="1" applyAlignment="1" applyProtection="1">
      <alignment horizontal="center"/>
      <protection locked="0"/>
    </xf>
    <xf numFmtId="0" fontId="20" fillId="6" borderId="25" xfId="0" applyFont="1" applyFill="1" applyBorder="1" applyAlignment="1" applyProtection="1">
      <alignment horizontal="center"/>
      <protection locked="0"/>
    </xf>
    <xf numFmtId="0" fontId="2" fillId="3" borderId="26" xfId="0" applyFont="1" applyFill="1" applyBorder="1" applyAlignment="1" applyProtection="1">
      <alignment horizontal="left"/>
      <protection locked="0"/>
    </xf>
    <xf numFmtId="0" fontId="2" fillId="3" borderId="27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16" fillId="6" borderId="2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2" fillId="0" borderId="2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2" fillId="4" borderId="10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6" fontId="0" fillId="2" borderId="1" xfId="0" applyNumberFormat="1" applyFill="1" applyBorder="1" applyAlignment="1">
      <alignment horizontal="left"/>
    </xf>
    <xf numFmtId="6" fontId="0" fillId="2" borderId="2" xfId="0" applyNumberForma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4" fontId="0" fillId="3" borderId="7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8" fillId="6" borderId="10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8" borderId="28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2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0" xfId="0" applyFont="1" applyFill="1" applyBorder="1" applyAlignment="1">
      <alignment horizontal="left"/>
    </xf>
    <xf numFmtId="0" fontId="3" fillId="8" borderId="31" xfId="0" applyFont="1" applyFill="1" applyBorder="1" applyAlignment="1">
      <alignment horizontal="left"/>
    </xf>
    <xf numFmtId="0" fontId="3" fillId="8" borderId="16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zoomScaleNormal="100" workbookViewId="0">
      <selection activeCell="O18" sqref="O18"/>
    </sheetView>
  </sheetViews>
  <sheetFormatPr defaultRowHeight="12.75" x14ac:dyDescent="0.2"/>
  <cols>
    <col min="1" max="1" width="9.7109375" style="138" customWidth="1"/>
    <col min="2" max="2" width="19.5703125" style="138" customWidth="1"/>
    <col min="3" max="3" width="9" style="138" customWidth="1"/>
    <col min="4" max="4" width="10" style="138" customWidth="1"/>
    <col min="5" max="5" width="9.28515625" style="138" customWidth="1"/>
    <col min="6" max="6" width="12" style="138" customWidth="1"/>
    <col min="7" max="7" width="12.7109375" style="138" customWidth="1"/>
    <col min="8" max="8" width="12.28515625" style="226" customWidth="1"/>
    <col min="9" max="9" width="12.7109375" style="138" customWidth="1"/>
    <col min="10" max="10" width="9" style="138" customWidth="1"/>
    <col min="11" max="11" width="13.140625" style="138" customWidth="1"/>
    <col min="12" max="12" width="3.140625" style="138" customWidth="1"/>
    <col min="13" max="13" width="0.28515625" style="138" hidden="1" customWidth="1"/>
    <col min="14" max="14" width="9.7109375" style="138" customWidth="1"/>
    <col min="15" max="15" width="10" style="138" customWidth="1"/>
    <col min="16" max="16" width="22" style="138" customWidth="1"/>
    <col min="17" max="18" width="10.140625" style="138" bestFit="1" customWidth="1"/>
    <col min="19" max="16384" width="9.140625" style="138"/>
  </cols>
  <sheetData>
    <row r="1" spans="1:18" ht="22.5" customHeight="1" x14ac:dyDescent="0.25">
      <c r="A1" s="287" t="s">
        <v>78</v>
      </c>
      <c r="B1" s="284"/>
      <c r="C1" s="284"/>
      <c r="D1" s="284"/>
      <c r="E1" s="284"/>
      <c r="F1" s="133" t="s">
        <v>61</v>
      </c>
      <c r="G1" s="135">
        <v>41518</v>
      </c>
      <c r="H1" s="134" t="s">
        <v>62</v>
      </c>
      <c r="I1" s="135">
        <v>41882</v>
      </c>
      <c r="J1" s="135"/>
      <c r="K1" s="136" t="s">
        <v>18</v>
      </c>
      <c r="L1" s="137"/>
      <c r="M1" s="137"/>
    </row>
    <row r="2" spans="1:18" ht="21" customHeight="1" x14ac:dyDescent="0.25">
      <c r="A2" s="139" t="s">
        <v>68</v>
      </c>
      <c r="B2" s="285" t="s">
        <v>86</v>
      </c>
      <c r="C2" s="285"/>
      <c r="D2" s="285"/>
      <c r="E2" s="285"/>
      <c r="F2" s="285"/>
      <c r="G2" s="285"/>
      <c r="H2" s="285"/>
      <c r="I2" s="285"/>
      <c r="J2" s="285"/>
      <c r="K2" s="286"/>
      <c r="L2" s="137"/>
      <c r="M2" s="137"/>
    </row>
    <row r="3" spans="1:18" ht="13.5" customHeight="1" thickBot="1" x14ac:dyDescent="0.25">
      <c r="A3" s="290"/>
      <c r="B3" s="291"/>
      <c r="C3" s="291"/>
      <c r="D3" s="291"/>
      <c r="E3" s="291"/>
      <c r="F3" s="291"/>
      <c r="G3" s="291"/>
      <c r="H3" s="291"/>
      <c r="I3" s="291"/>
      <c r="J3" s="291"/>
      <c r="K3" s="292"/>
      <c r="L3" s="137"/>
      <c r="M3" s="137"/>
      <c r="N3" s="268"/>
      <c r="O3" s="269"/>
      <c r="P3" s="269"/>
      <c r="Q3" s="140"/>
    </row>
    <row r="4" spans="1:18" ht="25.5" x14ac:dyDescent="0.2">
      <c r="A4" s="278"/>
      <c r="B4" s="279"/>
      <c r="C4" s="141" t="s">
        <v>9</v>
      </c>
      <c r="D4" s="141" t="s">
        <v>10</v>
      </c>
      <c r="E4" s="141" t="s">
        <v>13</v>
      </c>
      <c r="F4" s="141" t="s">
        <v>11</v>
      </c>
      <c r="G4" s="141" t="s">
        <v>12</v>
      </c>
      <c r="H4" s="262" t="s">
        <v>28</v>
      </c>
      <c r="I4" s="141" t="s">
        <v>0</v>
      </c>
      <c r="J4" s="141" t="s">
        <v>75</v>
      </c>
      <c r="K4" s="141" t="s">
        <v>5</v>
      </c>
      <c r="L4" s="142"/>
      <c r="M4" s="142"/>
      <c r="N4" s="265"/>
      <c r="O4" s="265"/>
      <c r="P4" s="267"/>
      <c r="Q4" s="140"/>
    </row>
    <row r="5" spans="1:18" x14ac:dyDescent="0.2">
      <c r="A5" s="282" t="s">
        <v>14</v>
      </c>
      <c r="B5" s="282"/>
      <c r="C5" s="282"/>
      <c r="D5" s="282"/>
      <c r="E5" s="143" t="s">
        <v>32</v>
      </c>
      <c r="F5" s="293"/>
      <c r="G5" s="293"/>
      <c r="H5" s="293"/>
      <c r="I5" s="293"/>
      <c r="J5" s="293"/>
      <c r="K5" s="294"/>
      <c r="L5" s="144"/>
      <c r="M5" s="145"/>
      <c r="N5" s="265"/>
      <c r="O5" s="265"/>
      <c r="P5" s="266"/>
      <c r="Q5" s="140"/>
    </row>
    <row r="6" spans="1:18" x14ac:dyDescent="0.2">
      <c r="A6" s="280"/>
      <c r="B6" s="281"/>
      <c r="C6" s="147" t="s">
        <v>89</v>
      </c>
      <c r="D6" s="148">
        <v>0</v>
      </c>
      <c r="E6" s="149">
        <v>0</v>
      </c>
      <c r="F6" s="150">
        <v>0</v>
      </c>
      <c r="G6" s="150">
        <f>SUM(F6/9)*E6*D6</f>
        <v>0</v>
      </c>
      <c r="H6" s="263">
        <v>0</v>
      </c>
      <c r="I6" s="151">
        <f>G6*22.5%</f>
        <v>0</v>
      </c>
      <c r="J6" s="152" t="e">
        <f>SUM(I6/G6)</f>
        <v>#DIV/0!</v>
      </c>
      <c r="K6" s="150">
        <f>G6+I6</f>
        <v>0</v>
      </c>
      <c r="L6" s="145"/>
      <c r="M6" s="145"/>
      <c r="N6" s="265"/>
      <c r="O6" s="265"/>
      <c r="P6" s="267"/>
      <c r="Q6" s="140"/>
    </row>
    <row r="7" spans="1:18" x14ac:dyDescent="0.2">
      <c r="A7" s="280"/>
      <c r="B7" s="281"/>
      <c r="C7" s="147"/>
      <c r="D7" s="148">
        <v>0</v>
      </c>
      <c r="E7" s="149">
        <v>0</v>
      </c>
      <c r="F7" s="150">
        <v>0</v>
      </c>
      <c r="G7" s="150">
        <f>SUM(F7/9)*E7*D7</f>
        <v>0</v>
      </c>
      <c r="H7" s="264">
        <v>0</v>
      </c>
      <c r="I7" s="151">
        <f>G7*22.5%</f>
        <v>0</v>
      </c>
      <c r="J7" s="152" t="e">
        <f>SUM(I7/G7)</f>
        <v>#DIV/0!</v>
      </c>
      <c r="K7" s="150">
        <f>G7+I7</f>
        <v>0</v>
      </c>
      <c r="L7" s="145"/>
      <c r="M7" s="145"/>
      <c r="N7" s="265"/>
      <c r="O7" s="265"/>
      <c r="P7" s="267"/>
      <c r="Q7" s="140"/>
    </row>
    <row r="8" spans="1:18" x14ac:dyDescent="0.2">
      <c r="A8" s="280"/>
      <c r="B8" s="281"/>
      <c r="C8" s="147"/>
      <c r="D8" s="148">
        <v>0</v>
      </c>
      <c r="E8" s="149">
        <v>0</v>
      </c>
      <c r="F8" s="150">
        <v>0</v>
      </c>
      <c r="G8" s="150">
        <f>SUM(F8/9)*E8*D8</f>
        <v>0</v>
      </c>
      <c r="H8" s="264">
        <v>0</v>
      </c>
      <c r="I8" s="151">
        <f>G8*22.5%</f>
        <v>0</v>
      </c>
      <c r="J8" s="152" t="e">
        <f>SUM(I8/G8)</f>
        <v>#DIV/0!</v>
      </c>
      <c r="K8" s="150">
        <f>G8+I8</f>
        <v>0</v>
      </c>
      <c r="L8" s="145"/>
      <c r="M8" s="145"/>
      <c r="N8" s="270"/>
      <c r="O8" s="271"/>
      <c r="P8" s="272"/>
      <c r="R8" s="154"/>
    </row>
    <row r="9" spans="1:18" x14ac:dyDescent="0.2">
      <c r="A9" s="280"/>
      <c r="B9" s="281"/>
      <c r="C9" s="147"/>
      <c r="D9" s="148">
        <v>0</v>
      </c>
      <c r="E9" s="149">
        <v>0</v>
      </c>
      <c r="F9" s="150">
        <v>0</v>
      </c>
      <c r="G9" s="150">
        <f>SUM(F9/9)*E9*D9</f>
        <v>0</v>
      </c>
      <c r="H9" s="264">
        <v>0</v>
      </c>
      <c r="I9" s="151">
        <f>G9*22.5%</f>
        <v>0</v>
      </c>
      <c r="J9" s="152" t="e">
        <f>SUM(I9/G9)</f>
        <v>#DIV/0!</v>
      </c>
      <c r="K9" s="150">
        <f>G9+I9</f>
        <v>0</v>
      </c>
      <c r="L9" s="145"/>
      <c r="M9" s="145"/>
      <c r="N9" s="273"/>
      <c r="O9" s="274"/>
      <c r="P9" s="274"/>
    </row>
    <row r="10" spans="1:18" x14ac:dyDescent="0.2">
      <c r="A10" s="280"/>
      <c r="B10" s="281"/>
      <c r="C10" s="147"/>
      <c r="D10" s="148">
        <v>0</v>
      </c>
      <c r="E10" s="149">
        <v>0</v>
      </c>
      <c r="F10" s="150">
        <v>0</v>
      </c>
      <c r="G10" s="150">
        <f>SUM(F10/9)*E10*D10</f>
        <v>0</v>
      </c>
      <c r="H10" s="264">
        <v>0</v>
      </c>
      <c r="I10" s="151">
        <f>G10*22.5%</f>
        <v>0</v>
      </c>
      <c r="J10" s="152" t="e">
        <f>SUM(I10/G10)</f>
        <v>#DIV/0!</v>
      </c>
      <c r="K10" s="150">
        <f>G10+I10</f>
        <v>0</v>
      </c>
      <c r="L10" s="145"/>
      <c r="M10" s="145"/>
      <c r="N10" s="267"/>
      <c r="O10" s="275"/>
      <c r="P10" s="275"/>
    </row>
    <row r="11" spans="1:18" x14ac:dyDescent="0.2">
      <c r="A11" s="282" t="s">
        <v>15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  <c r="L11" s="145"/>
      <c r="M11" s="145"/>
      <c r="N11" s="275"/>
      <c r="O11" s="270"/>
      <c r="P11" s="272"/>
    </row>
    <row r="12" spans="1:18" x14ac:dyDescent="0.2">
      <c r="A12" s="280"/>
      <c r="B12" s="281"/>
      <c r="C12" s="147"/>
      <c r="D12" s="156">
        <v>0</v>
      </c>
      <c r="E12" s="157">
        <v>0</v>
      </c>
      <c r="F12" s="150">
        <v>0</v>
      </c>
      <c r="G12" s="150">
        <f>SUM(F12/12)*E12*D12</f>
        <v>0</v>
      </c>
      <c r="H12" s="263">
        <v>0</v>
      </c>
      <c r="I12" s="151">
        <f>G12*22.5%</f>
        <v>0</v>
      </c>
      <c r="J12" s="152" t="e">
        <f>SUM(I12/G12)</f>
        <v>#DIV/0!</v>
      </c>
      <c r="K12" s="150">
        <f>G12+I12</f>
        <v>0</v>
      </c>
      <c r="L12" s="145"/>
      <c r="M12" s="145"/>
      <c r="N12" s="270"/>
      <c r="O12" s="270"/>
      <c r="P12" s="272"/>
    </row>
    <row r="13" spans="1:18" x14ac:dyDescent="0.2">
      <c r="A13" s="280"/>
      <c r="B13" s="281"/>
      <c r="C13" s="147"/>
      <c r="D13" s="156">
        <v>0</v>
      </c>
      <c r="E13" s="157">
        <v>0</v>
      </c>
      <c r="F13" s="150">
        <v>0</v>
      </c>
      <c r="G13" s="150">
        <f>SUM(F13/12)*E13*D13</f>
        <v>0</v>
      </c>
      <c r="H13" s="264">
        <v>0</v>
      </c>
      <c r="I13" s="151">
        <f>G13*22.5%</f>
        <v>0</v>
      </c>
      <c r="J13" s="152" t="e">
        <f>SUM(I13/G13)</f>
        <v>#DIV/0!</v>
      </c>
      <c r="K13" s="150">
        <f>G13+I13</f>
        <v>0</v>
      </c>
      <c r="L13" s="145"/>
      <c r="M13" s="145"/>
      <c r="N13" s="158"/>
      <c r="O13" s="153"/>
      <c r="P13" s="159"/>
    </row>
    <row r="14" spans="1:18" x14ac:dyDescent="0.2">
      <c r="A14" s="280"/>
      <c r="B14" s="281"/>
      <c r="C14" s="160"/>
      <c r="D14" s="156">
        <v>0</v>
      </c>
      <c r="E14" s="157">
        <v>0</v>
      </c>
      <c r="F14" s="150">
        <v>0</v>
      </c>
      <c r="G14" s="150">
        <f>SUM(F14/12)*E14*D14</f>
        <v>0</v>
      </c>
      <c r="H14" s="264">
        <v>0</v>
      </c>
      <c r="I14" s="151">
        <f>G14*22.5%</f>
        <v>0</v>
      </c>
      <c r="J14" s="152" t="e">
        <f>SUM(I14/G14)</f>
        <v>#DIV/0!</v>
      </c>
      <c r="K14" s="150">
        <f>G14+I14</f>
        <v>0</v>
      </c>
      <c r="L14" s="145"/>
      <c r="M14" s="145"/>
      <c r="N14" s="158"/>
      <c r="O14" s="153"/>
      <c r="P14" s="159"/>
    </row>
    <row r="15" spans="1:18" x14ac:dyDescent="0.2">
      <c r="A15" s="280"/>
      <c r="B15" s="281"/>
      <c r="C15" s="160"/>
      <c r="D15" s="156">
        <v>0</v>
      </c>
      <c r="E15" s="157">
        <v>0</v>
      </c>
      <c r="F15" s="150">
        <v>0</v>
      </c>
      <c r="G15" s="150">
        <f>SUM(F15/12)*E15*D15</f>
        <v>0</v>
      </c>
      <c r="H15" s="264">
        <v>0</v>
      </c>
      <c r="I15" s="151">
        <f>G15*22.5%</f>
        <v>0</v>
      </c>
      <c r="J15" s="152" t="e">
        <f>SUM(I15/G15)</f>
        <v>#DIV/0!</v>
      </c>
      <c r="K15" s="150">
        <f>G15+I15</f>
        <v>0</v>
      </c>
      <c r="L15" s="145"/>
      <c r="M15" s="145"/>
      <c r="N15" s="158"/>
      <c r="P15" s="159"/>
    </row>
    <row r="16" spans="1:18" x14ac:dyDescent="0.2">
      <c r="A16" s="280"/>
      <c r="B16" s="281"/>
      <c r="C16" s="155"/>
      <c r="D16" s="148">
        <v>0</v>
      </c>
      <c r="E16" s="157">
        <v>0</v>
      </c>
      <c r="F16" s="150">
        <v>0</v>
      </c>
      <c r="G16" s="150">
        <f>SUM(F16/12)*E16*D16</f>
        <v>0</v>
      </c>
      <c r="H16" s="264">
        <v>0</v>
      </c>
      <c r="I16" s="151">
        <f>G16*22.5%</f>
        <v>0</v>
      </c>
      <c r="J16" s="152" t="e">
        <f>SUM(I16/G16)</f>
        <v>#DIV/0!</v>
      </c>
      <c r="K16" s="150">
        <f>G16+I16</f>
        <v>0</v>
      </c>
      <c r="L16" s="145"/>
      <c r="M16" s="145"/>
      <c r="N16" s="158"/>
      <c r="P16" s="159"/>
    </row>
    <row r="17" spans="1:16" ht="14.25" customHeight="1" x14ac:dyDescent="0.2">
      <c r="A17" s="161" t="s">
        <v>16</v>
      </c>
      <c r="B17" s="161"/>
      <c r="C17" s="162"/>
      <c r="D17" s="163" t="s">
        <v>6</v>
      </c>
      <c r="E17" s="164" t="s">
        <v>7</v>
      </c>
      <c r="F17" s="165" t="s">
        <v>8</v>
      </c>
      <c r="G17" s="166"/>
      <c r="H17" s="167"/>
      <c r="I17" s="168"/>
      <c r="J17" s="168"/>
      <c r="K17" s="169"/>
      <c r="L17" s="145"/>
      <c r="M17" s="145"/>
    </row>
    <row r="18" spans="1:16" x14ac:dyDescent="0.2">
      <c r="A18" s="280"/>
      <c r="B18" s="281"/>
      <c r="C18" s="170"/>
      <c r="D18" s="171">
        <v>0</v>
      </c>
      <c r="E18" s="172">
        <v>0</v>
      </c>
      <c r="F18" s="173">
        <v>0</v>
      </c>
      <c r="G18" s="174">
        <f>E18*F18*D18</f>
        <v>0</v>
      </c>
      <c r="H18" s="175" t="s">
        <v>29</v>
      </c>
      <c r="I18" s="176">
        <f>SUM(G18*7%)</f>
        <v>0</v>
      </c>
      <c r="J18" s="152" t="e">
        <f>SUM(I18/G18)</f>
        <v>#DIV/0!</v>
      </c>
      <c r="K18" s="177">
        <f>SUM(G18:I18)</f>
        <v>0</v>
      </c>
      <c r="L18" s="145"/>
      <c r="M18" s="145"/>
    </row>
    <row r="19" spans="1:16" x14ac:dyDescent="0.2">
      <c r="A19" s="280"/>
      <c r="B19" s="281"/>
      <c r="C19" s="178"/>
      <c r="D19" s="171">
        <v>0</v>
      </c>
      <c r="E19" s="172">
        <v>0</v>
      </c>
      <c r="F19" s="173">
        <v>0</v>
      </c>
      <c r="G19" s="179">
        <f>E19*F19*D19</f>
        <v>0</v>
      </c>
      <c r="H19" s="175" t="s">
        <v>29</v>
      </c>
      <c r="I19" s="180">
        <f>SUM(G19*7%)</f>
        <v>0</v>
      </c>
      <c r="J19" s="152" t="e">
        <f>SUM(I19/G19)</f>
        <v>#DIV/0!</v>
      </c>
      <c r="K19" s="177">
        <f>SUM(G19:I19)</f>
        <v>0</v>
      </c>
      <c r="L19" s="145"/>
      <c r="M19" s="145"/>
    </row>
    <row r="20" spans="1:16" x14ac:dyDescent="0.2">
      <c r="A20" s="280"/>
      <c r="B20" s="281"/>
      <c r="C20" s="170"/>
      <c r="D20" s="148">
        <v>0</v>
      </c>
      <c r="E20" s="172">
        <v>0</v>
      </c>
      <c r="F20" s="173">
        <v>0</v>
      </c>
      <c r="G20" s="174">
        <f>E20*F20*D20</f>
        <v>0</v>
      </c>
      <c r="H20" s="175"/>
      <c r="I20" s="176">
        <f>SUM(G20*7%)</f>
        <v>0</v>
      </c>
      <c r="J20" s="152" t="e">
        <f>SUM(I20/G20)</f>
        <v>#DIV/0!</v>
      </c>
      <c r="K20" s="177">
        <f>SUM(G20:I20)</f>
        <v>0</v>
      </c>
      <c r="L20" s="145"/>
      <c r="M20" s="145"/>
    </row>
    <row r="21" spans="1:16" x14ac:dyDescent="0.2">
      <c r="A21" s="280"/>
      <c r="B21" s="281"/>
      <c r="C21" s="178"/>
      <c r="D21" s="148">
        <v>0</v>
      </c>
      <c r="E21" s="172">
        <v>0</v>
      </c>
      <c r="F21" s="173">
        <v>0</v>
      </c>
      <c r="G21" s="174">
        <f>E21*F21*D21</f>
        <v>0</v>
      </c>
      <c r="H21" s="175"/>
      <c r="I21" s="176">
        <f>SUM(G21*7%)</f>
        <v>0</v>
      </c>
      <c r="J21" s="152" t="e">
        <f>SUM(I21/G21)</f>
        <v>#DIV/0!</v>
      </c>
      <c r="K21" s="177">
        <f>SUM(G21:I21)</f>
        <v>0</v>
      </c>
      <c r="L21" s="145"/>
      <c r="M21" s="145"/>
      <c r="P21" s="138" t="s">
        <v>82</v>
      </c>
    </row>
    <row r="22" spans="1:16" x14ac:dyDescent="0.2">
      <c r="A22" s="280"/>
      <c r="B22" s="281"/>
      <c r="C22" s="170"/>
      <c r="D22" s="148">
        <v>0</v>
      </c>
      <c r="E22" s="172">
        <v>0</v>
      </c>
      <c r="F22" s="181">
        <v>0</v>
      </c>
      <c r="G22" s="182">
        <f>E22*F22*D22</f>
        <v>0</v>
      </c>
      <c r="H22" s="175" t="s">
        <v>29</v>
      </c>
      <c r="I22" s="183">
        <f>SUM(G22*7%)</f>
        <v>0</v>
      </c>
      <c r="J22" s="152" t="e">
        <f>SUM(I22/G22)</f>
        <v>#DIV/0!</v>
      </c>
      <c r="K22" s="177">
        <f>SUM(G22:I22)</f>
        <v>0</v>
      </c>
      <c r="L22" s="145"/>
      <c r="M22" s="145"/>
    </row>
    <row r="23" spans="1:16" x14ac:dyDescent="0.2">
      <c r="A23" s="288"/>
      <c r="B23" s="288"/>
      <c r="C23" s="288"/>
      <c r="D23" s="288"/>
      <c r="E23" s="288"/>
      <c r="F23" s="184" t="s">
        <v>1</v>
      </c>
      <c r="G23" s="185">
        <f>SUM(G6:G22)</f>
        <v>0</v>
      </c>
      <c r="H23" s="186"/>
      <c r="I23" s="185">
        <f>SUM(I6:I22)</f>
        <v>0</v>
      </c>
      <c r="J23" s="185"/>
      <c r="K23" s="187">
        <f>SUM(K6:K22)</f>
        <v>0</v>
      </c>
      <c r="L23" s="188"/>
      <c r="M23" s="188"/>
    </row>
    <row r="24" spans="1:16" x14ac:dyDescent="0.2">
      <c r="A24" s="289"/>
      <c r="B24" s="289"/>
      <c r="C24" s="289"/>
      <c r="D24" s="289"/>
      <c r="E24" s="289"/>
      <c r="F24" s="299"/>
      <c r="G24" s="299"/>
      <c r="H24" s="299"/>
      <c r="I24" s="299"/>
      <c r="J24" s="299"/>
      <c r="K24" s="300"/>
      <c r="L24" s="188"/>
      <c r="M24" s="188"/>
    </row>
    <row r="25" spans="1:16" ht="16.5" customHeight="1" x14ac:dyDescent="0.25">
      <c r="A25" s="301" t="s">
        <v>35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6"/>
      <c r="L25" s="189"/>
      <c r="M25" s="188"/>
    </row>
    <row r="26" spans="1:16" x14ac:dyDescent="0.2">
      <c r="A26" s="297" t="s">
        <v>60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3"/>
      <c r="L26" s="189"/>
      <c r="M26" s="188"/>
    </row>
    <row r="27" spans="1:16" x14ac:dyDescent="0.2">
      <c r="A27" s="315"/>
      <c r="B27" s="316"/>
      <c r="C27" s="316"/>
      <c r="D27" s="316"/>
      <c r="E27" s="316"/>
      <c r="F27" s="316"/>
      <c r="G27" s="316"/>
      <c r="H27" s="316"/>
      <c r="I27" s="316"/>
      <c r="J27" s="190"/>
      <c r="K27" s="191">
        <v>0</v>
      </c>
      <c r="L27" s="188"/>
      <c r="M27" s="188"/>
    </row>
    <row r="28" spans="1:16" x14ac:dyDescent="0.2">
      <c r="A28" s="317"/>
      <c r="B28" s="318"/>
      <c r="C28" s="318"/>
      <c r="D28" s="318"/>
      <c r="E28" s="318"/>
      <c r="F28" s="318"/>
      <c r="G28" s="318"/>
      <c r="H28" s="318"/>
      <c r="I28" s="318"/>
      <c r="J28" s="192"/>
      <c r="K28" s="193">
        <v>0</v>
      </c>
      <c r="L28" s="188"/>
      <c r="M28" s="188"/>
    </row>
    <row r="29" spans="1:16" x14ac:dyDescent="0.2">
      <c r="A29" s="319"/>
      <c r="B29" s="320"/>
      <c r="C29" s="320"/>
      <c r="D29" s="320"/>
      <c r="E29" s="320"/>
      <c r="F29" s="320"/>
      <c r="G29" s="320"/>
      <c r="H29" s="320"/>
      <c r="I29" s="320"/>
      <c r="J29" s="194"/>
      <c r="K29" s="195">
        <v>0</v>
      </c>
      <c r="L29" s="188"/>
      <c r="M29" s="188"/>
    </row>
    <row r="30" spans="1:16" x14ac:dyDescent="0.2">
      <c r="A30" s="298"/>
      <c r="B30" s="299"/>
      <c r="C30" s="299"/>
      <c r="D30" s="299"/>
      <c r="E30" s="299"/>
      <c r="F30" s="299"/>
      <c r="G30" s="299"/>
      <c r="H30" s="299"/>
      <c r="I30" s="196"/>
      <c r="J30" s="197" t="s">
        <v>5</v>
      </c>
      <c r="K30" s="198">
        <f>SUM(K26:K29)</f>
        <v>0</v>
      </c>
      <c r="L30" s="199"/>
      <c r="M30" s="199"/>
    </row>
    <row r="31" spans="1:16" x14ac:dyDescent="0.2">
      <c r="A31" s="297" t="s">
        <v>40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3"/>
      <c r="L31" s="144"/>
      <c r="M31" s="145"/>
    </row>
    <row r="32" spans="1:16" x14ac:dyDescent="0.2">
      <c r="A32" s="295" t="s">
        <v>48</v>
      </c>
      <c r="B32" s="296"/>
      <c r="C32" s="296"/>
      <c r="D32" s="296"/>
      <c r="E32" s="296"/>
      <c r="F32" s="296"/>
      <c r="G32" s="296"/>
      <c r="H32" s="296"/>
      <c r="I32" s="296"/>
      <c r="J32" s="200"/>
      <c r="K32" s="201">
        <v>0</v>
      </c>
      <c r="L32" s="199"/>
      <c r="M32" s="199"/>
      <c r="O32" s="202"/>
    </row>
    <row r="33" spans="1:16" x14ac:dyDescent="0.2">
      <c r="A33" s="303" t="s">
        <v>49</v>
      </c>
      <c r="B33" s="304"/>
      <c r="C33" s="304"/>
      <c r="D33" s="304"/>
      <c r="E33" s="304"/>
      <c r="F33" s="304"/>
      <c r="G33" s="304"/>
      <c r="H33" s="304"/>
      <c r="I33" s="304"/>
      <c r="J33" s="203"/>
      <c r="K33" s="204">
        <v>0</v>
      </c>
      <c r="L33" s="199"/>
      <c r="M33" s="199"/>
    </row>
    <row r="34" spans="1:16" x14ac:dyDescent="0.2">
      <c r="A34" s="302" t="s">
        <v>63</v>
      </c>
      <c r="B34" s="280"/>
      <c r="C34" s="280"/>
      <c r="D34" s="280"/>
      <c r="E34" s="280"/>
      <c r="F34" s="280"/>
      <c r="G34" s="280"/>
      <c r="H34" s="280"/>
      <c r="I34" s="280"/>
      <c r="J34" s="146"/>
      <c r="K34" s="204">
        <v>0</v>
      </c>
      <c r="L34" s="199"/>
      <c r="M34" s="199"/>
    </row>
    <row r="35" spans="1:16" x14ac:dyDescent="0.2">
      <c r="A35" s="321"/>
      <c r="B35" s="289"/>
      <c r="C35" s="289"/>
      <c r="D35" s="289"/>
      <c r="E35" s="289"/>
      <c r="F35" s="289"/>
      <c r="G35" s="289"/>
      <c r="H35" s="289"/>
      <c r="I35" s="196"/>
      <c r="J35" s="197" t="s">
        <v>5</v>
      </c>
      <c r="K35" s="198">
        <f>SUM(K31:K34)</f>
        <v>0</v>
      </c>
      <c r="L35" s="199"/>
      <c r="M35" s="199"/>
    </row>
    <row r="36" spans="1:16" x14ac:dyDescent="0.2">
      <c r="A36" s="297" t="s">
        <v>59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3"/>
      <c r="L36" s="144"/>
      <c r="M36" s="145"/>
    </row>
    <row r="37" spans="1:16" x14ac:dyDescent="0.2">
      <c r="A37" s="295" t="s">
        <v>83</v>
      </c>
      <c r="B37" s="336"/>
      <c r="C37" s="336"/>
      <c r="D37" s="336"/>
      <c r="E37" s="336"/>
      <c r="F37" s="336"/>
      <c r="G37" s="336"/>
      <c r="H37" s="336"/>
      <c r="I37" s="336"/>
      <c r="J37" s="205"/>
      <c r="K37" s="201">
        <v>0</v>
      </c>
      <c r="L37" s="199"/>
      <c r="M37" s="199"/>
    </row>
    <row r="38" spans="1:16" x14ac:dyDescent="0.2">
      <c r="A38" s="303" t="s">
        <v>57</v>
      </c>
      <c r="B38" s="288"/>
      <c r="C38" s="288"/>
      <c r="D38" s="288"/>
      <c r="E38" s="288"/>
      <c r="F38" s="288"/>
      <c r="G38" s="288"/>
      <c r="H38" s="288"/>
      <c r="I38" s="288"/>
      <c r="J38" s="206"/>
      <c r="K38" s="207">
        <v>0</v>
      </c>
      <c r="L38" s="199"/>
      <c r="M38" s="199"/>
      <c r="P38" s="202"/>
    </row>
    <row r="39" spans="1:16" x14ac:dyDescent="0.2">
      <c r="A39" s="303" t="s">
        <v>58</v>
      </c>
      <c r="B39" s="288"/>
      <c r="C39" s="288"/>
      <c r="D39" s="288"/>
      <c r="E39" s="288"/>
      <c r="F39" s="288"/>
      <c r="G39" s="288"/>
      <c r="H39" s="288"/>
      <c r="I39" s="288"/>
      <c r="J39" s="206"/>
      <c r="K39" s="207">
        <v>0</v>
      </c>
      <c r="L39" s="199"/>
      <c r="M39" s="199"/>
    </row>
    <row r="40" spans="1:16" x14ac:dyDescent="0.2">
      <c r="A40" s="302" t="s">
        <v>87</v>
      </c>
      <c r="B40" s="335"/>
      <c r="C40" s="335"/>
      <c r="D40" s="335"/>
      <c r="E40" s="335"/>
      <c r="F40" s="335"/>
      <c r="G40" s="335"/>
      <c r="H40" s="335"/>
      <c r="I40" s="335"/>
      <c r="J40" s="208"/>
      <c r="K40" s="204">
        <v>0</v>
      </c>
      <c r="L40" s="199"/>
      <c r="M40" s="199"/>
      <c r="N40" s="209"/>
      <c r="P40" s="202"/>
    </row>
    <row r="41" spans="1:16" x14ac:dyDescent="0.2">
      <c r="A41" s="298"/>
      <c r="B41" s="299"/>
      <c r="C41" s="299"/>
      <c r="D41" s="299"/>
      <c r="E41" s="299"/>
      <c r="F41" s="299"/>
      <c r="G41" s="299"/>
      <c r="H41" s="299"/>
      <c r="I41" s="196"/>
      <c r="J41" s="197" t="s">
        <v>5</v>
      </c>
      <c r="K41" s="198">
        <f>SUM(K37:K40)</f>
        <v>0</v>
      </c>
      <c r="L41" s="199"/>
      <c r="M41" s="199"/>
      <c r="N41" s="209"/>
      <c r="P41" s="202"/>
    </row>
    <row r="42" spans="1:16" x14ac:dyDescent="0.2">
      <c r="A42" s="297" t="s">
        <v>41</v>
      </c>
      <c r="B42" s="282"/>
      <c r="C42" s="282"/>
      <c r="D42" s="282"/>
      <c r="E42" s="282"/>
      <c r="F42" s="282"/>
      <c r="G42" s="282"/>
      <c r="H42" s="282"/>
      <c r="I42" s="282"/>
      <c r="J42" s="282"/>
      <c r="K42" s="283"/>
      <c r="L42" s="144"/>
      <c r="M42" s="145"/>
      <c r="N42" s="209"/>
      <c r="P42" s="202"/>
    </row>
    <row r="43" spans="1:16" x14ac:dyDescent="0.2">
      <c r="A43" s="295" t="s">
        <v>88</v>
      </c>
      <c r="B43" s="296"/>
      <c r="C43" s="296"/>
      <c r="D43" s="296"/>
      <c r="E43" s="296"/>
      <c r="F43" s="296"/>
      <c r="G43" s="296"/>
      <c r="H43" s="296"/>
      <c r="I43" s="296"/>
      <c r="J43" s="200"/>
      <c r="K43" s="201">
        <v>0</v>
      </c>
      <c r="L43" s="199"/>
      <c r="M43" s="199"/>
    </row>
    <row r="44" spans="1:16" x14ac:dyDescent="0.2">
      <c r="A44" s="303" t="s">
        <v>47</v>
      </c>
      <c r="B44" s="304"/>
      <c r="C44" s="304"/>
      <c r="D44" s="304"/>
      <c r="E44" s="304"/>
      <c r="F44" s="304"/>
      <c r="G44" s="304"/>
      <c r="H44" s="304"/>
      <c r="I44" s="304"/>
      <c r="J44" s="203"/>
      <c r="K44" s="207">
        <v>0</v>
      </c>
      <c r="L44" s="199"/>
      <c r="M44" s="199"/>
    </row>
    <row r="45" spans="1:16" x14ac:dyDescent="0.2">
      <c r="A45" s="303" t="s">
        <v>43</v>
      </c>
      <c r="B45" s="304"/>
      <c r="C45" s="304"/>
      <c r="D45" s="304"/>
      <c r="E45" s="304"/>
      <c r="F45" s="304"/>
      <c r="G45" s="304"/>
      <c r="H45" s="304"/>
      <c r="I45" s="304"/>
      <c r="J45" s="203"/>
      <c r="K45" s="207">
        <v>0</v>
      </c>
      <c r="L45" s="199"/>
      <c r="M45" s="199"/>
    </row>
    <row r="46" spans="1:16" x14ac:dyDescent="0.2">
      <c r="A46" s="302" t="s">
        <v>44</v>
      </c>
      <c r="B46" s="280"/>
      <c r="C46" s="280"/>
      <c r="D46" s="280"/>
      <c r="E46" s="280"/>
      <c r="F46" s="280"/>
      <c r="G46" s="280"/>
      <c r="H46" s="280"/>
      <c r="I46" s="280"/>
      <c r="J46" s="146"/>
      <c r="K46" s="207">
        <v>0</v>
      </c>
      <c r="L46" s="199"/>
      <c r="M46" s="199" t="s">
        <v>66</v>
      </c>
    </row>
    <row r="47" spans="1:16" ht="15" thickBot="1" x14ac:dyDescent="0.25">
      <c r="A47" s="337" t="s">
        <v>81</v>
      </c>
      <c r="B47" s="296"/>
      <c r="C47" s="296"/>
      <c r="D47" s="296"/>
      <c r="E47" s="296"/>
      <c r="F47" s="296"/>
      <c r="G47" s="296"/>
      <c r="H47" s="296"/>
      <c r="I47" s="296"/>
      <c r="J47" s="200"/>
      <c r="K47" s="242">
        <f>SUM(G48:G50)</f>
        <v>0</v>
      </c>
      <c r="L47" s="199"/>
      <c r="M47" s="199"/>
    </row>
    <row r="48" spans="1:16" x14ac:dyDescent="0.2">
      <c r="A48" s="229" t="s">
        <v>37</v>
      </c>
      <c r="B48" s="305" t="s">
        <v>67</v>
      </c>
      <c r="C48" s="306"/>
      <c r="D48" s="306"/>
      <c r="E48" s="306"/>
      <c r="F48" s="307"/>
      <c r="G48" s="239">
        <v>0</v>
      </c>
      <c r="H48" s="314"/>
      <c r="I48" s="314"/>
      <c r="J48" s="210"/>
      <c r="K48" s="238"/>
      <c r="L48" s="199"/>
      <c r="M48" s="211">
        <f>IF(G48&lt;=24999,G48,G48-(G48-25000))</f>
        <v>0</v>
      </c>
    </row>
    <row r="49" spans="1:13" x14ac:dyDescent="0.2">
      <c r="A49" s="230" t="s">
        <v>38</v>
      </c>
      <c r="B49" s="308" t="s">
        <v>67</v>
      </c>
      <c r="C49" s="309"/>
      <c r="D49" s="309"/>
      <c r="E49" s="309"/>
      <c r="F49" s="310"/>
      <c r="G49" s="240">
        <v>0</v>
      </c>
      <c r="H49" s="314"/>
      <c r="I49" s="314"/>
      <c r="J49" s="210"/>
      <c r="K49" s="238"/>
      <c r="L49" s="199"/>
      <c r="M49" s="211">
        <f>IF(G49&lt;=24999,G49,G49-(G49-25000))</f>
        <v>0</v>
      </c>
    </row>
    <row r="50" spans="1:13" ht="13.5" thickBot="1" x14ac:dyDescent="0.25">
      <c r="A50" s="230" t="s">
        <v>39</v>
      </c>
      <c r="B50" s="311" t="s">
        <v>67</v>
      </c>
      <c r="C50" s="312"/>
      <c r="D50" s="312"/>
      <c r="E50" s="312"/>
      <c r="F50" s="313"/>
      <c r="G50" s="241">
        <v>0</v>
      </c>
      <c r="H50" s="314"/>
      <c r="I50" s="314"/>
      <c r="J50" s="210"/>
      <c r="K50" s="238"/>
      <c r="L50" s="199"/>
      <c r="M50" s="211">
        <f>IF(G50&lt;=24999,G50,G50-(G50-25000))</f>
        <v>0</v>
      </c>
    </row>
    <row r="51" spans="1:13" x14ac:dyDescent="0.2">
      <c r="A51" s="303" t="s">
        <v>85</v>
      </c>
      <c r="B51" s="296"/>
      <c r="C51" s="296"/>
      <c r="D51" s="296"/>
      <c r="E51" s="296"/>
      <c r="F51" s="296"/>
      <c r="G51" s="296"/>
      <c r="H51" s="304"/>
      <c r="I51" s="304"/>
      <c r="J51" s="146"/>
      <c r="K51" s="204">
        <v>0</v>
      </c>
      <c r="L51" s="199"/>
      <c r="M51" s="199">
        <f>SUM(M48:M50)</f>
        <v>0</v>
      </c>
    </row>
    <row r="52" spans="1:13" ht="13.5" thickBot="1" x14ac:dyDescent="0.25">
      <c r="A52" s="331"/>
      <c r="B52" s="332"/>
      <c r="C52" s="332"/>
      <c r="D52" s="332"/>
      <c r="E52" s="332"/>
      <c r="F52" s="332"/>
      <c r="G52" s="332"/>
      <c r="H52" s="333"/>
      <c r="I52" s="236"/>
      <c r="J52" s="197" t="s">
        <v>5</v>
      </c>
      <c r="K52" s="127">
        <f>SUM(K43:K51)</f>
        <v>0</v>
      </c>
      <c r="L52" s="199"/>
      <c r="M52" s="199"/>
    </row>
    <row r="53" spans="1:13" x14ac:dyDescent="0.2">
      <c r="A53" s="334" t="s">
        <v>2</v>
      </c>
      <c r="B53" s="334"/>
      <c r="C53" s="334"/>
      <c r="D53" s="334"/>
      <c r="E53" s="334"/>
      <c r="F53" s="334"/>
      <c r="G53" s="334"/>
      <c r="H53" s="329" t="s">
        <v>76</v>
      </c>
      <c r="I53" s="330"/>
      <c r="J53" s="237"/>
      <c r="K53" s="234">
        <f>SUM(K52+K41+K35+K30+K23)</f>
        <v>0</v>
      </c>
      <c r="L53" s="137"/>
      <c r="M53" s="137"/>
    </row>
    <row r="54" spans="1:13" x14ac:dyDescent="0.2">
      <c r="A54" s="327"/>
      <c r="B54" s="327"/>
      <c r="C54" s="327"/>
      <c r="D54" s="327"/>
      <c r="E54" s="212" t="s">
        <v>30</v>
      </c>
      <c r="F54" s="213"/>
      <c r="G54" s="214" t="s">
        <v>31</v>
      </c>
      <c r="H54" s="328" t="s">
        <v>90</v>
      </c>
      <c r="I54" s="328"/>
      <c r="J54" s="221"/>
      <c r="K54" s="215"/>
      <c r="L54" s="216"/>
      <c r="M54" s="216"/>
    </row>
    <row r="55" spans="1:13" x14ac:dyDescent="0.2">
      <c r="A55" s="217" t="s">
        <v>80</v>
      </c>
      <c r="B55" s="217"/>
      <c r="C55" s="218"/>
      <c r="D55" s="217"/>
      <c r="E55" s="128">
        <f>SUM((K23))</f>
        <v>0</v>
      </c>
      <c r="F55" s="219"/>
      <c r="G55" s="220">
        <v>0.45</v>
      </c>
      <c r="H55" s="328" t="s">
        <v>91</v>
      </c>
      <c r="I55" s="328"/>
      <c r="J55" s="221"/>
      <c r="K55" s="235">
        <f>ROUND(E55*G55,0)</f>
        <v>0</v>
      </c>
      <c r="L55" s="216"/>
      <c r="M55" s="216"/>
    </row>
    <row r="56" spans="1:13" x14ac:dyDescent="0.2">
      <c r="A56" s="325"/>
      <c r="B56" s="326"/>
      <c r="C56" s="326"/>
      <c r="D56" s="326"/>
      <c r="E56" s="222"/>
      <c r="F56" s="223"/>
      <c r="G56" s="224"/>
      <c r="H56" s="328" t="s">
        <v>92</v>
      </c>
      <c r="I56" s="328"/>
      <c r="J56" s="221"/>
      <c r="K56" s="213"/>
      <c r="L56" s="216"/>
      <c r="M56" s="216"/>
    </row>
    <row r="57" spans="1:13" ht="18" x14ac:dyDescent="0.25">
      <c r="A57" s="322" t="s">
        <v>56</v>
      </c>
      <c r="B57" s="323"/>
      <c r="C57" s="323"/>
      <c r="D57" s="323"/>
      <c r="E57" s="323"/>
      <c r="F57" s="323"/>
      <c r="G57" s="323"/>
      <c r="H57" s="324"/>
      <c r="I57" s="233"/>
      <c r="J57" s="233" t="s">
        <v>5</v>
      </c>
      <c r="K57" s="225">
        <f>SUM(K53:K56)</f>
        <v>0</v>
      </c>
    </row>
    <row r="59" spans="1:13" x14ac:dyDescent="0.2">
      <c r="A59" s="250" t="s">
        <v>77</v>
      </c>
    </row>
  </sheetData>
  <sheetProtection selectLockedCells="1"/>
  <mergeCells count="64">
    <mergeCell ref="A53:G53"/>
    <mergeCell ref="A38:I38"/>
    <mergeCell ref="A39:I39"/>
    <mergeCell ref="A40:I40"/>
    <mergeCell ref="A37:I37"/>
    <mergeCell ref="A44:I44"/>
    <mergeCell ref="H49:I49"/>
    <mergeCell ref="H50:I50"/>
    <mergeCell ref="A47:I47"/>
    <mergeCell ref="A36:K36"/>
    <mergeCell ref="A41:H41"/>
    <mergeCell ref="A57:H57"/>
    <mergeCell ref="A56:D56"/>
    <mergeCell ref="A54:D54"/>
    <mergeCell ref="H54:I54"/>
    <mergeCell ref="H55:I55"/>
    <mergeCell ref="H56:I56"/>
    <mergeCell ref="H53:I53"/>
    <mergeCell ref="A52:H52"/>
    <mergeCell ref="A27:I27"/>
    <mergeCell ref="A28:I28"/>
    <mergeCell ref="A29:I29"/>
    <mergeCell ref="A32:I32"/>
    <mergeCell ref="A31:K31"/>
    <mergeCell ref="A35:H35"/>
    <mergeCell ref="A33:I33"/>
    <mergeCell ref="A34:I34"/>
    <mergeCell ref="F24:K24"/>
    <mergeCell ref="A25:K25"/>
    <mergeCell ref="A26:K26"/>
    <mergeCell ref="A46:I46"/>
    <mergeCell ref="A51:I51"/>
    <mergeCell ref="B48:F48"/>
    <mergeCell ref="B49:F49"/>
    <mergeCell ref="B50:F50"/>
    <mergeCell ref="H48:I48"/>
    <mergeCell ref="A45:I45"/>
    <mergeCell ref="A20:B20"/>
    <mergeCell ref="A22:B22"/>
    <mergeCell ref="A15:B15"/>
    <mergeCell ref="A16:B16"/>
    <mergeCell ref="A18:B18"/>
    <mergeCell ref="A19:B19"/>
    <mergeCell ref="A21:B21"/>
    <mergeCell ref="A1:B1"/>
    <mergeCell ref="A23:E24"/>
    <mergeCell ref="A3:K3"/>
    <mergeCell ref="A5:D5"/>
    <mergeCell ref="F5:K5"/>
    <mergeCell ref="A43:I43"/>
    <mergeCell ref="A42:K42"/>
    <mergeCell ref="A30:H30"/>
    <mergeCell ref="A12:B12"/>
    <mergeCell ref="A13:B13"/>
    <mergeCell ref="A4:B4"/>
    <mergeCell ref="A14:B14"/>
    <mergeCell ref="A11:K11"/>
    <mergeCell ref="C1:E1"/>
    <mergeCell ref="B2:K2"/>
    <mergeCell ref="A10:B10"/>
    <mergeCell ref="A6:B6"/>
    <mergeCell ref="A7:B7"/>
    <mergeCell ref="A8:B8"/>
    <mergeCell ref="A9:B9"/>
  </mergeCells>
  <phoneticPr fontId="0" type="noConversion"/>
  <printOptions horizontalCentered="1" gridLines="1"/>
  <pageMargins left="0.25" right="0.25" top="1" bottom="1" header="0.48" footer="0.5"/>
  <pageSetup scale="81" orientation="portrait" r:id="rId1"/>
  <headerFooter alignWithMargins="0">
    <oddHeader>&amp;L&amp;"Arial,Bold"&amp;24Year 1 &amp;C&amp;20Summary Proposal Budget</oddHeader>
  </headerFooter>
  <ignoredErrors>
    <ignoredError sqref="G6:G7 G8:G10 G12:G16 G18 K57 K30 K35 K7:K10 K12:K16 K18:K23 K41 I23 G20 G22:G23" unlockedFormula="1"/>
    <ignoredError sqref="J6:J10 J15:J16 J12:J14 J18:J22" evalError="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workbookViewId="0">
      <selection activeCell="H12" sqref="H12:H16"/>
    </sheetView>
  </sheetViews>
  <sheetFormatPr defaultRowHeight="12.75" x14ac:dyDescent="0.2"/>
  <cols>
    <col min="1" max="1" width="9.7109375" customWidth="1"/>
    <col min="2" max="2" width="19.5703125" customWidth="1"/>
    <col min="3" max="3" width="9" customWidth="1"/>
    <col min="4" max="4" width="10" customWidth="1"/>
    <col min="5" max="5" width="9.28515625" customWidth="1"/>
    <col min="6" max="6" width="12" customWidth="1"/>
    <col min="7" max="7" width="12.7109375" customWidth="1"/>
    <col min="8" max="8" width="12.28515625" style="16" customWidth="1"/>
    <col min="9" max="9" width="12.7109375" customWidth="1"/>
    <col min="10" max="10" width="9" customWidth="1"/>
    <col min="11" max="11" width="11.5703125" customWidth="1"/>
    <col min="12" max="12" width="3.140625" customWidth="1"/>
    <col min="13" max="13" width="9.85546875" hidden="1" customWidth="1"/>
    <col min="14" max="14" width="9.7109375" customWidth="1"/>
    <col min="15" max="15" width="10" customWidth="1"/>
    <col min="16" max="16" width="20.140625" customWidth="1"/>
  </cols>
  <sheetData>
    <row r="1" spans="1:18" ht="22.5" customHeight="1" x14ac:dyDescent="0.25">
      <c r="A1" s="352" t="s">
        <v>78</v>
      </c>
      <c r="B1" s="349"/>
      <c r="C1" s="349">
        <f>Year1!C1</f>
        <v>0</v>
      </c>
      <c r="D1" s="349"/>
      <c r="E1" s="349"/>
      <c r="F1" s="129" t="s">
        <v>61</v>
      </c>
      <c r="G1" s="135">
        <f>DATE(YEAR(M13)+M1,MONTH(M13),DAY(M13))</f>
        <v>41883</v>
      </c>
      <c r="H1" s="130" t="s">
        <v>62</v>
      </c>
      <c r="I1" s="135">
        <f>DATE(YEAR(M14)+M1,MONTH(M14),DAY(M14))</f>
        <v>42247</v>
      </c>
      <c r="J1" s="131"/>
      <c r="K1" s="132" t="s">
        <v>19</v>
      </c>
      <c r="L1" s="4"/>
      <c r="M1" s="4">
        <v>1</v>
      </c>
    </row>
    <row r="2" spans="1:18" ht="21" customHeight="1" x14ac:dyDescent="0.25">
      <c r="A2" s="126" t="s">
        <v>68</v>
      </c>
      <c r="B2" s="345" t="str">
        <f>Year1!B2</f>
        <v xml:space="preserve">                                                                                </v>
      </c>
      <c r="C2" s="345"/>
      <c r="D2" s="345"/>
      <c r="E2" s="345"/>
      <c r="F2" s="345"/>
      <c r="G2" s="345"/>
      <c r="H2" s="345"/>
      <c r="I2" s="345"/>
      <c r="J2" s="345"/>
      <c r="K2" s="346"/>
      <c r="L2" s="4"/>
      <c r="M2" s="4"/>
    </row>
    <row r="3" spans="1:18" ht="13.5" customHeight="1" thickBo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5"/>
      <c r="L3" s="4"/>
      <c r="M3" s="4" t="s">
        <v>70</v>
      </c>
      <c r="N3" s="254"/>
      <c r="O3" s="255"/>
      <c r="P3" s="255"/>
      <c r="Q3" s="34"/>
    </row>
    <row r="4" spans="1:18" ht="25.5" x14ac:dyDescent="0.2">
      <c r="A4" s="350"/>
      <c r="B4" s="351"/>
      <c r="C4" s="48" t="s">
        <v>9</v>
      </c>
      <c r="D4" s="48" t="s">
        <v>10</v>
      </c>
      <c r="E4" s="48" t="s">
        <v>13</v>
      </c>
      <c r="F4" s="48" t="s">
        <v>11</v>
      </c>
      <c r="G4" s="48" t="s">
        <v>12</v>
      </c>
      <c r="H4" s="276" t="s">
        <v>28</v>
      </c>
      <c r="I4" s="48" t="s">
        <v>0</v>
      </c>
      <c r="J4" s="48" t="s">
        <v>69</v>
      </c>
      <c r="K4" s="48" t="s">
        <v>5</v>
      </c>
      <c r="L4" s="2"/>
      <c r="M4" s="227">
        <v>0.03</v>
      </c>
      <c r="N4" s="251"/>
      <c r="O4" s="251"/>
      <c r="P4" s="253"/>
      <c r="Q4" s="34"/>
    </row>
    <row r="5" spans="1:18" x14ac:dyDescent="0.2">
      <c r="A5" s="340" t="s">
        <v>14</v>
      </c>
      <c r="B5" s="340"/>
      <c r="C5" s="340"/>
      <c r="D5" s="340"/>
      <c r="E5" s="8" t="s">
        <v>32</v>
      </c>
      <c r="F5" s="356"/>
      <c r="G5" s="356"/>
      <c r="H5" s="356"/>
      <c r="I5" s="356"/>
      <c r="J5" s="356"/>
      <c r="K5" s="357"/>
      <c r="L5" s="35"/>
      <c r="M5" s="6"/>
      <c r="N5" s="251"/>
      <c r="O5" s="251"/>
      <c r="P5" s="252"/>
      <c r="Q5" s="34"/>
    </row>
    <row r="6" spans="1:18" x14ac:dyDescent="0.2">
      <c r="A6" s="338">
        <f>Year1!A6</f>
        <v>0</v>
      </c>
      <c r="B6" s="339"/>
      <c r="C6" s="56" t="str">
        <f>Year1!C6</f>
        <v>PI</v>
      </c>
      <c r="D6" s="23">
        <v>0</v>
      </c>
      <c r="E6" s="24">
        <v>0</v>
      </c>
      <c r="F6" s="25">
        <f>Year1!F6*(1+M4)</f>
        <v>0</v>
      </c>
      <c r="G6" s="25">
        <f>SUM(F6/9)*E6*D6</f>
        <v>0</v>
      </c>
      <c r="H6" s="277">
        <v>0</v>
      </c>
      <c r="I6" s="26">
        <f>G6*22.6%</f>
        <v>0</v>
      </c>
      <c r="J6" s="99" t="e">
        <f>SUM(I6/G6)</f>
        <v>#DIV/0!</v>
      </c>
      <c r="K6" s="25">
        <f>G6+I6</f>
        <v>0</v>
      </c>
      <c r="L6" s="6"/>
      <c r="M6" s="6"/>
      <c r="N6" s="251"/>
      <c r="O6" s="251"/>
      <c r="P6" s="253"/>
      <c r="Q6" s="34"/>
    </row>
    <row r="7" spans="1:18" x14ac:dyDescent="0.2">
      <c r="A7" s="338">
        <f>Year1!A7</f>
        <v>0</v>
      </c>
      <c r="B7" s="339"/>
      <c r="C7" s="56">
        <f>Year1!C7</f>
        <v>0</v>
      </c>
      <c r="D7" s="27">
        <v>0</v>
      </c>
      <c r="E7" s="24">
        <v>0</v>
      </c>
      <c r="F7" s="25">
        <f>Year1!F7*(1+M4)</f>
        <v>0</v>
      </c>
      <c r="G7" s="25">
        <f>SUM(F7/9)*E7*D7</f>
        <v>0</v>
      </c>
      <c r="H7" s="277">
        <v>0</v>
      </c>
      <c r="I7" s="26">
        <f>G7*22.6%</f>
        <v>0</v>
      </c>
      <c r="J7" s="99" t="e">
        <f>SUM(I7/G7)</f>
        <v>#DIV/0!</v>
      </c>
      <c r="K7" s="25">
        <f>G7+I7</f>
        <v>0</v>
      </c>
      <c r="L7" s="6"/>
      <c r="M7" s="6"/>
      <c r="N7" s="251"/>
      <c r="O7" s="251"/>
      <c r="P7" s="253"/>
      <c r="Q7" s="34"/>
    </row>
    <row r="8" spans="1:18" x14ac:dyDescent="0.2">
      <c r="A8" s="338">
        <f>Year1!A8</f>
        <v>0</v>
      </c>
      <c r="B8" s="339"/>
      <c r="C8" s="56">
        <f>Year1!C8</f>
        <v>0</v>
      </c>
      <c r="D8" s="23">
        <v>0</v>
      </c>
      <c r="E8" s="24">
        <v>0</v>
      </c>
      <c r="F8" s="25">
        <f>Year1!F8*(1+M4)</f>
        <v>0</v>
      </c>
      <c r="G8" s="25">
        <f>SUM(F8/9)*E8*D8</f>
        <v>0</v>
      </c>
      <c r="H8" s="277">
        <v>0</v>
      </c>
      <c r="I8" s="26">
        <f>G8*22.6%</f>
        <v>0</v>
      </c>
      <c r="J8" s="99" t="e">
        <f>SUM(I8/G8)</f>
        <v>#DIV/0!</v>
      </c>
      <c r="K8" s="25">
        <f>G8+I8</f>
        <v>0</v>
      </c>
      <c r="L8" s="6"/>
      <c r="M8" s="6"/>
      <c r="N8" s="256"/>
      <c r="O8" s="257"/>
      <c r="P8" s="258"/>
      <c r="R8" s="17"/>
    </row>
    <row r="9" spans="1:18" x14ac:dyDescent="0.2">
      <c r="A9" s="338">
        <f>Year1!A9</f>
        <v>0</v>
      </c>
      <c r="B9" s="339"/>
      <c r="C9" s="56">
        <f>Year1!C9</f>
        <v>0</v>
      </c>
      <c r="D9" s="23">
        <v>0</v>
      </c>
      <c r="E9" s="24">
        <v>0</v>
      </c>
      <c r="F9" s="25">
        <f>Year1!F9*(1+M4)</f>
        <v>0</v>
      </c>
      <c r="G9" s="25">
        <f>SUM(F9/9)*E9*D9</f>
        <v>0</v>
      </c>
      <c r="H9" s="277">
        <v>0</v>
      </c>
      <c r="I9" s="26">
        <f>G9*22.6%</f>
        <v>0</v>
      </c>
      <c r="J9" s="99" t="e">
        <f>SUM(I9/G9)</f>
        <v>#DIV/0!</v>
      </c>
      <c r="K9" s="25">
        <f>G9+I9</f>
        <v>0</v>
      </c>
      <c r="L9" s="6"/>
      <c r="M9" s="6"/>
      <c r="N9" s="259"/>
      <c r="O9" s="260"/>
      <c r="P9" s="260"/>
    </row>
    <row r="10" spans="1:18" x14ac:dyDescent="0.2">
      <c r="A10" s="338">
        <f>Year1!A10</f>
        <v>0</v>
      </c>
      <c r="B10" s="339"/>
      <c r="C10" s="56">
        <f>Year1!C10</f>
        <v>0</v>
      </c>
      <c r="D10" s="23">
        <v>0</v>
      </c>
      <c r="E10" s="24">
        <v>0</v>
      </c>
      <c r="F10" s="25">
        <f>Year1!F10*(1+M4)</f>
        <v>0</v>
      </c>
      <c r="G10" s="25">
        <f>SUM(F10/9)*E10*D10</f>
        <v>0</v>
      </c>
      <c r="H10" s="277">
        <v>0</v>
      </c>
      <c r="I10" s="26">
        <f>G10*22.6%</f>
        <v>0</v>
      </c>
      <c r="J10" s="99" t="e">
        <f>SUM(I10/G10)</f>
        <v>#DIV/0!</v>
      </c>
      <c r="K10" s="25">
        <f>G10+I10</f>
        <v>0</v>
      </c>
      <c r="L10" s="6"/>
      <c r="M10" s="6"/>
      <c r="N10" s="253"/>
      <c r="O10" s="261"/>
      <c r="P10" s="261"/>
    </row>
    <row r="11" spans="1:18" x14ac:dyDescent="0.2">
      <c r="A11" s="340" t="s">
        <v>15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  <c r="L11" s="6"/>
      <c r="M11" s="6"/>
      <c r="N11" s="261"/>
      <c r="O11" s="256"/>
      <c r="P11" s="258"/>
    </row>
    <row r="12" spans="1:18" x14ac:dyDescent="0.2">
      <c r="A12" s="338">
        <f>Year1!A12</f>
        <v>0</v>
      </c>
      <c r="B12" s="339"/>
      <c r="C12" s="56">
        <f>Year1!C12</f>
        <v>0</v>
      </c>
      <c r="D12" s="28">
        <v>0</v>
      </c>
      <c r="E12" s="29">
        <v>0</v>
      </c>
      <c r="F12" s="25">
        <f>Year1!F12*(1+M4)</f>
        <v>0</v>
      </c>
      <c r="G12" s="25">
        <f>SUM(F12/12)*E12*D12</f>
        <v>0</v>
      </c>
      <c r="H12" s="277">
        <v>0</v>
      </c>
      <c r="I12" s="26">
        <f>G12*22.6%</f>
        <v>0</v>
      </c>
      <c r="J12" s="99" t="e">
        <f>SUM(I12/G12)</f>
        <v>#DIV/0!</v>
      </c>
      <c r="K12" s="25">
        <f>G12+I12</f>
        <v>0</v>
      </c>
      <c r="L12" s="6"/>
      <c r="M12" s="6"/>
      <c r="N12" s="14"/>
      <c r="O12" s="36"/>
      <c r="P12" s="34"/>
    </row>
    <row r="13" spans="1:18" x14ac:dyDescent="0.2">
      <c r="A13" s="338">
        <f>Year1!A13</f>
        <v>0</v>
      </c>
      <c r="B13" s="339"/>
      <c r="C13" s="56">
        <f>Year1!C13</f>
        <v>0</v>
      </c>
      <c r="D13" s="28">
        <v>0</v>
      </c>
      <c r="E13" s="29">
        <v>0</v>
      </c>
      <c r="F13" s="25">
        <f>Year1!F13*(1+M4)</f>
        <v>0</v>
      </c>
      <c r="G13" s="25">
        <f>SUM(F13/12)*E13*D13</f>
        <v>0</v>
      </c>
      <c r="H13" s="277">
        <v>0</v>
      </c>
      <c r="I13" s="26">
        <f>G13*22.6%</f>
        <v>0</v>
      </c>
      <c r="J13" s="99" t="e">
        <f>SUM(I13/G13)</f>
        <v>#DIV/0!</v>
      </c>
      <c r="K13" s="25">
        <f>G13+I13</f>
        <v>0</v>
      </c>
      <c r="L13" s="6"/>
      <c r="M13" s="228">
        <f>Year1!G1</f>
        <v>41518</v>
      </c>
      <c r="N13" s="14"/>
      <c r="O13" s="36"/>
      <c r="P13" s="44"/>
    </row>
    <row r="14" spans="1:18" x14ac:dyDescent="0.2">
      <c r="A14" s="338">
        <f>Year1!A14</f>
        <v>0</v>
      </c>
      <c r="B14" s="339"/>
      <c r="C14" s="56">
        <f>Year1!C14</f>
        <v>0</v>
      </c>
      <c r="D14" s="28">
        <v>0</v>
      </c>
      <c r="E14" s="29">
        <v>0</v>
      </c>
      <c r="F14" s="25">
        <f>Year1!F14*(1+M4)</f>
        <v>0</v>
      </c>
      <c r="G14" s="25">
        <f>SUM(F14/12)*E14*D14</f>
        <v>0</v>
      </c>
      <c r="H14" s="277">
        <v>0</v>
      </c>
      <c r="I14" s="26">
        <f>G14*22.6%</f>
        <v>0</v>
      </c>
      <c r="J14" s="99" t="e">
        <f>SUM(I14/G14)</f>
        <v>#DIV/0!</v>
      </c>
      <c r="K14" s="25">
        <f>G14+I14</f>
        <v>0</v>
      </c>
      <c r="L14" s="6"/>
      <c r="M14" s="228">
        <f>Year1!I1</f>
        <v>41882</v>
      </c>
      <c r="N14" s="14"/>
      <c r="O14" s="36"/>
      <c r="P14" s="44"/>
    </row>
    <row r="15" spans="1:18" x14ac:dyDescent="0.2">
      <c r="A15" s="338">
        <f>Year1!A15</f>
        <v>0</v>
      </c>
      <c r="B15" s="339"/>
      <c r="C15" s="56">
        <f>Year1!C15</f>
        <v>0</v>
      </c>
      <c r="D15" s="28">
        <v>0</v>
      </c>
      <c r="E15" s="29">
        <v>0</v>
      </c>
      <c r="F15" s="25">
        <f>Year1!F15*(1+M4)</f>
        <v>0</v>
      </c>
      <c r="G15" s="25">
        <f>SUM(F15/12)*E15*D15</f>
        <v>0</v>
      </c>
      <c r="H15" s="277">
        <v>0</v>
      </c>
      <c r="I15" s="26">
        <f>G15*22.6%</f>
        <v>0</v>
      </c>
      <c r="J15" s="99" t="e">
        <f>SUM(I15/G15)</f>
        <v>#DIV/0!</v>
      </c>
      <c r="K15" s="25">
        <f>G15+I15</f>
        <v>0</v>
      </c>
      <c r="L15" s="6"/>
      <c r="M15" s="6"/>
      <c r="N15" s="14"/>
      <c r="P15" s="44"/>
    </row>
    <row r="16" spans="1:18" x14ac:dyDescent="0.2">
      <c r="A16" s="338">
        <f>Year1!A16</f>
        <v>0</v>
      </c>
      <c r="B16" s="339"/>
      <c r="C16" s="56">
        <f>Year1!C16</f>
        <v>0</v>
      </c>
      <c r="D16" s="23">
        <v>0</v>
      </c>
      <c r="E16" s="29">
        <v>0</v>
      </c>
      <c r="F16" s="25">
        <f>Year1!F16*(1+M4)</f>
        <v>0</v>
      </c>
      <c r="G16" s="25">
        <f>SUM(F16/12)*E16*D16</f>
        <v>0</v>
      </c>
      <c r="H16" s="277">
        <v>0</v>
      </c>
      <c r="I16" s="26">
        <f>G16*22.6%</f>
        <v>0</v>
      </c>
      <c r="J16" s="99" t="e">
        <f>SUM(I16/G16)</f>
        <v>#DIV/0!</v>
      </c>
      <c r="K16" s="25">
        <f>G16+I16</f>
        <v>0</v>
      </c>
      <c r="L16" s="6"/>
      <c r="M16" s="6"/>
      <c r="N16" s="14"/>
      <c r="P16" s="44"/>
    </row>
    <row r="17" spans="1:15" ht="14.25" customHeight="1" x14ac:dyDescent="0.2">
      <c r="A17" s="19" t="s">
        <v>16</v>
      </c>
      <c r="B17" s="19"/>
      <c r="C17" s="7"/>
      <c r="D17" s="10" t="s">
        <v>6</v>
      </c>
      <c r="E17" s="11" t="s">
        <v>7</v>
      </c>
      <c r="F17" s="12" t="s">
        <v>8</v>
      </c>
      <c r="G17" s="40"/>
      <c r="H17" s="15"/>
      <c r="I17" s="9"/>
      <c r="J17" s="9"/>
      <c r="K17" s="18"/>
      <c r="L17" s="6"/>
      <c r="M17" s="6"/>
    </row>
    <row r="18" spans="1:15" x14ac:dyDescent="0.2">
      <c r="A18" s="338">
        <f>Year1!A18</f>
        <v>0</v>
      </c>
      <c r="B18" s="339"/>
      <c r="C18" s="22">
        <f>Year1!C18</f>
        <v>0</v>
      </c>
      <c r="D18" s="30">
        <v>0</v>
      </c>
      <c r="E18" s="31">
        <v>0</v>
      </c>
      <c r="F18" s="32">
        <f>Year1!F18*(1+M4)</f>
        <v>0</v>
      </c>
      <c r="G18" s="37">
        <f>E18*F18*D18</f>
        <v>0</v>
      </c>
      <c r="H18" s="39" t="s">
        <v>29</v>
      </c>
      <c r="I18" s="38">
        <f>SUM(G18*7%)</f>
        <v>0</v>
      </c>
      <c r="J18" s="99" t="e">
        <f>SUM(I18/G18)</f>
        <v>#DIV/0!</v>
      </c>
      <c r="K18" s="33">
        <f>SUM(G18:I18)</f>
        <v>0</v>
      </c>
      <c r="L18" s="6"/>
      <c r="M18" s="228"/>
    </row>
    <row r="19" spans="1:15" x14ac:dyDescent="0.2">
      <c r="A19" s="338">
        <f>Year1!A19</f>
        <v>0</v>
      </c>
      <c r="B19" s="339"/>
      <c r="C19" s="22">
        <f>Year1!C19</f>
        <v>0</v>
      </c>
      <c r="D19" s="30">
        <v>0</v>
      </c>
      <c r="E19" s="31">
        <v>0</v>
      </c>
      <c r="F19" s="32">
        <f>Year1!F19*(1+M4)</f>
        <v>0</v>
      </c>
      <c r="G19" s="41">
        <f>E19*F19*D19</f>
        <v>0</v>
      </c>
      <c r="H19" s="39" t="s">
        <v>29</v>
      </c>
      <c r="I19" s="42">
        <f>SUM(G19*7%)</f>
        <v>0</v>
      </c>
      <c r="J19" s="99" t="e">
        <f>SUM(I19/G19)</f>
        <v>#DIV/0!</v>
      </c>
      <c r="K19" s="33">
        <f>SUM(G19:I19)</f>
        <v>0</v>
      </c>
      <c r="L19" s="6"/>
      <c r="M19" s="228"/>
    </row>
    <row r="20" spans="1:15" x14ac:dyDescent="0.2">
      <c r="A20" s="338">
        <f>Year1!A20</f>
        <v>0</v>
      </c>
      <c r="B20" s="339"/>
      <c r="C20" s="22">
        <f>Year1!C20</f>
        <v>0</v>
      </c>
      <c r="D20" s="23">
        <v>0</v>
      </c>
      <c r="E20" s="31">
        <v>0</v>
      </c>
      <c r="F20" s="32">
        <f>Year1!F20*(1+M4)</f>
        <v>0</v>
      </c>
      <c r="G20" s="37">
        <f>E20*F20*D20</f>
        <v>0</v>
      </c>
      <c r="H20" s="39" t="s">
        <v>29</v>
      </c>
      <c r="I20" s="38">
        <f>SUM(G20*7%)</f>
        <v>0</v>
      </c>
      <c r="J20" s="99" t="e">
        <f>SUM(I20/G20)</f>
        <v>#DIV/0!</v>
      </c>
      <c r="K20" s="33">
        <f>SUM(G20:I20)</f>
        <v>0</v>
      </c>
      <c r="L20" s="6"/>
      <c r="M20" s="228"/>
    </row>
    <row r="21" spans="1:15" x14ac:dyDescent="0.2">
      <c r="A21" s="338">
        <f>Year1!A21</f>
        <v>0</v>
      </c>
      <c r="B21" s="339"/>
      <c r="C21" s="22">
        <f>Year1!C21</f>
        <v>0</v>
      </c>
      <c r="D21" s="23">
        <v>0</v>
      </c>
      <c r="E21" s="31">
        <v>0</v>
      </c>
      <c r="F21" s="32">
        <f>Year1!F21*(1+M4)</f>
        <v>0</v>
      </c>
      <c r="G21" s="37">
        <f>E21*F21*D21</f>
        <v>0</v>
      </c>
      <c r="H21" s="39"/>
      <c r="I21" s="38">
        <f>SUM(G21*7%)</f>
        <v>0</v>
      </c>
      <c r="J21" s="99" t="e">
        <f>SUM(I21/G21)</f>
        <v>#DIV/0!</v>
      </c>
      <c r="K21" s="33">
        <f>SUM(G21:I21)</f>
        <v>0</v>
      </c>
      <c r="L21" s="6"/>
      <c r="M21" s="228"/>
    </row>
    <row r="22" spans="1:15" x14ac:dyDescent="0.2">
      <c r="A22" s="338">
        <f>Year1!A22</f>
        <v>0</v>
      </c>
      <c r="B22" s="339"/>
      <c r="C22" s="22">
        <f>Year1!C22</f>
        <v>0</v>
      </c>
      <c r="D22" s="23">
        <v>0</v>
      </c>
      <c r="E22" s="31">
        <v>0</v>
      </c>
      <c r="F22" s="32">
        <f>Year1!F22*(1+M4)</f>
        <v>0</v>
      </c>
      <c r="G22" s="45">
        <f>E22*F22*D22</f>
        <v>0</v>
      </c>
      <c r="H22" s="39" t="s">
        <v>29</v>
      </c>
      <c r="I22" s="46">
        <f>SUM(G22*7%)</f>
        <v>0</v>
      </c>
      <c r="J22" s="99" t="e">
        <f>SUM(I22/G22)</f>
        <v>#DIV/0!</v>
      </c>
      <c r="K22" s="47">
        <f>SUM(G22:I22)</f>
        <v>0</v>
      </c>
      <c r="L22" s="6"/>
      <c r="M22" s="228"/>
    </row>
    <row r="23" spans="1:15" x14ac:dyDescent="0.2">
      <c r="A23" s="347"/>
      <c r="B23" s="347"/>
      <c r="C23" s="347"/>
      <c r="D23" s="347"/>
      <c r="E23" s="347"/>
      <c r="F23" s="43" t="s">
        <v>1</v>
      </c>
      <c r="G23" s="49">
        <f>SUM(G6:G22)</f>
        <v>0</v>
      </c>
      <c r="H23" s="20"/>
      <c r="I23" s="49">
        <f>SUM(I6:I22)</f>
        <v>0</v>
      </c>
      <c r="J23" s="49"/>
      <c r="K23" s="50">
        <f>SUM(K6:K22)</f>
        <v>0</v>
      </c>
      <c r="L23" s="5"/>
      <c r="M23" s="228"/>
    </row>
    <row r="24" spans="1:15" x14ac:dyDescent="0.2">
      <c r="A24" s="348"/>
      <c r="B24" s="348"/>
      <c r="C24" s="348"/>
      <c r="D24" s="348"/>
      <c r="E24" s="348"/>
      <c r="F24" s="342"/>
      <c r="G24" s="342"/>
      <c r="H24" s="342"/>
      <c r="I24" s="342"/>
      <c r="J24" s="342"/>
      <c r="K24" s="343"/>
      <c r="L24" s="5"/>
      <c r="M24" s="5"/>
    </row>
    <row r="25" spans="1:15" ht="16.5" customHeight="1" x14ac:dyDescent="0.25">
      <c r="A25" s="344" t="s">
        <v>35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  <c r="L25" s="21"/>
      <c r="M25" s="5"/>
    </row>
    <row r="26" spans="1:15" x14ac:dyDescent="0.2">
      <c r="A26" s="358" t="s">
        <v>60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1"/>
      <c r="L26" s="21"/>
      <c r="M26" s="5"/>
    </row>
    <row r="27" spans="1:15" x14ac:dyDescent="0.2">
      <c r="A27" s="363"/>
      <c r="B27" s="364"/>
      <c r="C27" s="364"/>
      <c r="D27" s="364"/>
      <c r="E27" s="364"/>
      <c r="F27" s="364"/>
      <c r="G27" s="364"/>
      <c r="H27" s="364"/>
      <c r="I27" s="364"/>
      <c r="J27" s="77"/>
      <c r="K27" s="75">
        <v>0</v>
      </c>
      <c r="L27" s="5"/>
      <c r="M27" s="5"/>
    </row>
    <row r="28" spans="1:15" x14ac:dyDescent="0.2">
      <c r="A28" s="367"/>
      <c r="B28" s="368"/>
      <c r="C28" s="368"/>
      <c r="D28" s="368"/>
      <c r="E28" s="368"/>
      <c r="F28" s="368"/>
      <c r="G28" s="368"/>
      <c r="H28" s="368"/>
      <c r="I28" s="368"/>
      <c r="J28" s="64"/>
      <c r="K28" s="76">
        <v>0</v>
      </c>
      <c r="L28" s="5"/>
      <c r="M28" s="5"/>
    </row>
    <row r="29" spans="1:15" x14ac:dyDescent="0.2">
      <c r="A29" s="369"/>
      <c r="B29" s="370"/>
      <c r="C29" s="370"/>
      <c r="D29" s="370"/>
      <c r="E29" s="370"/>
      <c r="F29" s="370"/>
      <c r="G29" s="370"/>
      <c r="H29" s="370"/>
      <c r="I29" s="370"/>
      <c r="J29" s="61"/>
      <c r="K29" s="78">
        <v>0</v>
      </c>
      <c r="L29" s="5"/>
      <c r="M29" s="5"/>
    </row>
    <row r="30" spans="1:15" x14ac:dyDescent="0.2">
      <c r="A30" s="371"/>
      <c r="B30" s="342"/>
      <c r="C30" s="342"/>
      <c r="D30" s="342"/>
      <c r="E30" s="342"/>
      <c r="F30" s="342"/>
      <c r="G30" s="342"/>
      <c r="H30" s="342"/>
      <c r="I30" s="79"/>
      <c r="J30" s="80" t="s">
        <v>5</v>
      </c>
      <c r="K30" s="52">
        <f>SUM(K26:K29)</f>
        <v>0</v>
      </c>
      <c r="L30" s="3"/>
      <c r="M30" s="3"/>
    </row>
    <row r="31" spans="1:15" x14ac:dyDescent="0.2">
      <c r="A31" s="358" t="s">
        <v>40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  <c r="L31" s="35"/>
      <c r="M31" s="6"/>
    </row>
    <row r="32" spans="1:15" x14ac:dyDescent="0.2">
      <c r="A32" s="361" t="s">
        <v>48</v>
      </c>
      <c r="B32" s="362"/>
      <c r="C32" s="362"/>
      <c r="D32" s="362"/>
      <c r="E32" s="362"/>
      <c r="F32" s="362"/>
      <c r="G32" s="362"/>
      <c r="H32" s="362"/>
      <c r="I32" s="362"/>
      <c r="J32" s="74"/>
      <c r="K32" s="72">
        <v>0</v>
      </c>
      <c r="L32" s="3"/>
      <c r="M32" s="3"/>
      <c r="O32" s="58"/>
    </row>
    <row r="33" spans="1:16" x14ac:dyDescent="0.2">
      <c r="A33" s="365" t="s">
        <v>49</v>
      </c>
      <c r="B33" s="366"/>
      <c r="C33" s="366"/>
      <c r="D33" s="366"/>
      <c r="E33" s="366"/>
      <c r="F33" s="366"/>
      <c r="G33" s="366"/>
      <c r="H33" s="366"/>
      <c r="I33" s="366"/>
      <c r="J33" s="65"/>
      <c r="K33" s="82">
        <v>0</v>
      </c>
      <c r="L33" s="3"/>
      <c r="M33" s="3"/>
    </row>
    <row r="34" spans="1:16" x14ac:dyDescent="0.2">
      <c r="A34" s="372" t="s">
        <v>63</v>
      </c>
      <c r="B34" s="338"/>
      <c r="C34" s="338"/>
      <c r="D34" s="338"/>
      <c r="E34" s="338"/>
      <c r="F34" s="338"/>
      <c r="G34" s="338"/>
      <c r="H34" s="338"/>
      <c r="I34" s="338"/>
      <c r="J34" s="60"/>
      <c r="K34" s="82">
        <v>0</v>
      </c>
      <c r="L34" s="3"/>
      <c r="M34" s="3"/>
    </row>
    <row r="35" spans="1:16" x14ac:dyDescent="0.2">
      <c r="A35" s="373"/>
      <c r="B35" s="348"/>
      <c r="C35" s="348"/>
      <c r="D35" s="348"/>
      <c r="E35" s="348"/>
      <c r="F35" s="348"/>
      <c r="G35" s="348"/>
      <c r="H35" s="348"/>
      <c r="I35" s="79"/>
      <c r="J35" s="80" t="s">
        <v>5</v>
      </c>
      <c r="K35" s="52">
        <f>SUM(K31:K34)</f>
        <v>0</v>
      </c>
      <c r="L35" s="3"/>
      <c r="M35" s="3"/>
    </row>
    <row r="36" spans="1:16" x14ac:dyDescent="0.2">
      <c r="A36" s="358" t="s">
        <v>59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  <c r="L36" s="35"/>
      <c r="M36" s="6"/>
    </row>
    <row r="37" spans="1:16" x14ac:dyDescent="0.2">
      <c r="A37" s="359" t="s">
        <v>83</v>
      </c>
      <c r="B37" s="360"/>
      <c r="C37" s="360"/>
      <c r="D37" s="360"/>
      <c r="E37" s="360"/>
      <c r="F37" s="360"/>
      <c r="G37" s="360"/>
      <c r="H37" s="360"/>
      <c r="I37" s="360"/>
      <c r="J37" s="85"/>
      <c r="K37" s="72">
        <v>0</v>
      </c>
      <c r="L37" s="3"/>
      <c r="M37" s="3"/>
    </row>
    <row r="38" spans="1:16" x14ac:dyDescent="0.2">
      <c r="A38" s="375" t="s">
        <v>57</v>
      </c>
      <c r="B38" s="347"/>
      <c r="C38" s="347"/>
      <c r="D38" s="347"/>
      <c r="E38" s="347"/>
      <c r="F38" s="347"/>
      <c r="G38" s="347"/>
      <c r="H38" s="347"/>
      <c r="I38" s="347"/>
      <c r="J38" s="66"/>
      <c r="K38" s="73">
        <v>0</v>
      </c>
      <c r="L38" s="3"/>
      <c r="M38" s="3"/>
      <c r="P38" s="58"/>
    </row>
    <row r="39" spans="1:16" x14ac:dyDescent="0.2">
      <c r="A39" s="375" t="s">
        <v>58</v>
      </c>
      <c r="B39" s="347"/>
      <c r="C39" s="347"/>
      <c r="D39" s="347"/>
      <c r="E39" s="347"/>
      <c r="F39" s="347"/>
      <c r="G39" s="347"/>
      <c r="H39" s="347"/>
      <c r="I39" s="347"/>
      <c r="J39" s="66"/>
      <c r="K39" s="73">
        <v>0</v>
      </c>
      <c r="L39" s="3"/>
      <c r="M39" s="3"/>
    </row>
    <row r="40" spans="1:16" x14ac:dyDescent="0.2">
      <c r="A40" s="376" t="s">
        <v>46</v>
      </c>
      <c r="B40" s="377"/>
      <c r="C40" s="377"/>
      <c r="D40" s="377"/>
      <c r="E40" s="377"/>
      <c r="F40" s="377"/>
      <c r="G40" s="377"/>
      <c r="H40" s="377"/>
      <c r="I40" s="377"/>
      <c r="J40" s="62"/>
      <c r="K40" s="82">
        <v>0</v>
      </c>
      <c r="L40" s="3"/>
      <c r="M40" s="3"/>
      <c r="N40" s="57"/>
      <c r="O40" s="243"/>
      <c r="P40" s="58"/>
    </row>
    <row r="41" spans="1:16" x14ac:dyDescent="0.2">
      <c r="A41" s="371"/>
      <c r="B41" s="342"/>
      <c r="C41" s="342"/>
      <c r="D41" s="342"/>
      <c r="E41" s="342"/>
      <c r="F41" s="342"/>
      <c r="G41" s="342"/>
      <c r="H41" s="342"/>
      <c r="I41" s="79"/>
      <c r="J41" s="80" t="s">
        <v>5</v>
      </c>
      <c r="K41" s="52">
        <f>SUM(K37:K40)</f>
        <v>0</v>
      </c>
      <c r="L41" s="3"/>
      <c r="M41" s="3"/>
      <c r="N41" s="57"/>
      <c r="P41" s="58"/>
    </row>
    <row r="42" spans="1:16" x14ac:dyDescent="0.2">
      <c r="A42" s="358" t="s">
        <v>41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1"/>
      <c r="L42" s="35"/>
      <c r="M42" s="6"/>
      <c r="N42" s="57"/>
      <c r="P42" s="58"/>
    </row>
    <row r="43" spans="1:16" x14ac:dyDescent="0.2">
      <c r="A43" s="361" t="s">
        <v>42</v>
      </c>
      <c r="B43" s="362"/>
      <c r="C43" s="362"/>
      <c r="D43" s="362"/>
      <c r="E43" s="362"/>
      <c r="F43" s="362"/>
      <c r="G43" s="362"/>
      <c r="H43" s="362"/>
      <c r="I43" s="362"/>
      <c r="J43" s="74"/>
      <c r="K43" s="72">
        <v>0</v>
      </c>
      <c r="L43" s="3"/>
      <c r="M43" s="3"/>
    </row>
    <row r="44" spans="1:16" x14ac:dyDescent="0.2">
      <c r="A44" s="365" t="s">
        <v>47</v>
      </c>
      <c r="B44" s="366"/>
      <c r="C44" s="366"/>
      <c r="D44" s="366"/>
      <c r="E44" s="366"/>
      <c r="F44" s="366"/>
      <c r="G44" s="366"/>
      <c r="H44" s="366"/>
      <c r="I44" s="366"/>
      <c r="J44" s="65"/>
      <c r="K44" s="73">
        <v>0</v>
      </c>
      <c r="L44" s="3"/>
      <c r="M44" s="3"/>
      <c r="P44" s="17"/>
    </row>
    <row r="45" spans="1:16" x14ac:dyDescent="0.2">
      <c r="A45" s="365" t="s">
        <v>43</v>
      </c>
      <c r="B45" s="366"/>
      <c r="C45" s="366"/>
      <c r="D45" s="366"/>
      <c r="E45" s="366"/>
      <c r="F45" s="366"/>
      <c r="G45" s="366"/>
      <c r="H45" s="366"/>
      <c r="I45" s="366"/>
      <c r="J45" s="65"/>
      <c r="K45" s="73">
        <v>0</v>
      </c>
      <c r="L45" s="3"/>
      <c r="M45" s="3"/>
    </row>
    <row r="46" spans="1:16" x14ac:dyDescent="0.2">
      <c r="A46" s="372" t="s">
        <v>44</v>
      </c>
      <c r="B46" s="338"/>
      <c r="C46" s="338"/>
      <c r="D46" s="338"/>
      <c r="E46" s="338"/>
      <c r="F46" s="338"/>
      <c r="G46" s="338"/>
      <c r="H46" s="338"/>
      <c r="I46" s="338"/>
      <c r="J46" s="60"/>
      <c r="K46" s="73">
        <v>0</v>
      </c>
      <c r="L46" s="3"/>
      <c r="M46" s="3" t="s">
        <v>66</v>
      </c>
    </row>
    <row r="47" spans="1:16" ht="15" thickBot="1" x14ac:dyDescent="0.25">
      <c r="A47" s="382" t="s">
        <v>81</v>
      </c>
      <c r="B47" s="362"/>
      <c r="C47" s="362"/>
      <c r="D47" s="362"/>
      <c r="E47" s="362"/>
      <c r="F47" s="362"/>
      <c r="G47" s="362"/>
      <c r="H47" s="362"/>
      <c r="I47" s="362"/>
      <c r="J47" s="74"/>
      <c r="K47" s="248">
        <f>SUM(G48:G50)</f>
        <v>0</v>
      </c>
      <c r="L47" s="3"/>
      <c r="M47" s="3"/>
      <c r="N47" s="17"/>
    </row>
    <row r="48" spans="1:16" x14ac:dyDescent="0.2">
      <c r="A48" s="229" t="s">
        <v>37</v>
      </c>
      <c r="B48" s="383" t="s">
        <v>67</v>
      </c>
      <c r="C48" s="384"/>
      <c r="D48" s="384"/>
      <c r="E48" s="384"/>
      <c r="F48" s="385"/>
      <c r="G48" s="245">
        <v>0</v>
      </c>
      <c r="H48" s="374"/>
      <c r="I48" s="374"/>
      <c r="J48" s="81"/>
      <c r="K48" s="244"/>
      <c r="L48" s="3"/>
      <c r="M48" s="59">
        <f>IF(Year1!G48+G48&lt;=24999,G48,Year1!G48+G48-(G48+Year1!G48-25000)-Year1!M48)</f>
        <v>0</v>
      </c>
    </row>
    <row r="49" spans="1:13" x14ac:dyDescent="0.2">
      <c r="A49" s="230" t="s">
        <v>38</v>
      </c>
      <c r="B49" s="386" t="s">
        <v>67</v>
      </c>
      <c r="C49" s="387"/>
      <c r="D49" s="387"/>
      <c r="E49" s="387"/>
      <c r="F49" s="388"/>
      <c r="G49" s="246">
        <v>0</v>
      </c>
      <c r="H49" s="374"/>
      <c r="I49" s="374"/>
      <c r="J49" s="81"/>
      <c r="K49" s="244"/>
      <c r="L49" s="3"/>
      <c r="M49" s="59">
        <f>IF(Year1!G49+G49&lt;=24999,G49,Year1!G49+G49-(G49+Year1!G49-25000)-Year1!M49)</f>
        <v>0</v>
      </c>
    </row>
    <row r="50" spans="1:13" ht="13.5" thickBot="1" x14ac:dyDescent="0.25">
      <c r="A50" s="230" t="s">
        <v>39</v>
      </c>
      <c r="B50" s="389" t="s">
        <v>67</v>
      </c>
      <c r="C50" s="390"/>
      <c r="D50" s="390"/>
      <c r="E50" s="390"/>
      <c r="F50" s="391"/>
      <c r="G50" s="247">
        <v>0</v>
      </c>
      <c r="H50" s="374"/>
      <c r="I50" s="374"/>
      <c r="J50" s="81"/>
      <c r="K50" s="244"/>
      <c r="L50" s="3"/>
      <c r="M50" s="59">
        <f>IF(Year1!G50+G50&lt;=24999,G50,Year1!G50+G50-(G50+Year1!G50-25000)-Year1!M50)</f>
        <v>0</v>
      </c>
    </row>
    <row r="51" spans="1:13" x14ac:dyDescent="0.2">
      <c r="A51" s="365" t="s">
        <v>45</v>
      </c>
      <c r="B51" s="362"/>
      <c r="C51" s="362"/>
      <c r="D51" s="362"/>
      <c r="E51" s="362"/>
      <c r="F51" s="362"/>
      <c r="G51" s="362"/>
      <c r="H51" s="366"/>
      <c r="I51" s="366"/>
      <c r="J51" s="60"/>
      <c r="K51" s="82">
        <v>0</v>
      </c>
      <c r="L51" s="3"/>
      <c r="M51" s="3">
        <f>SUM(M48:M50)</f>
        <v>0</v>
      </c>
    </row>
    <row r="52" spans="1:13" ht="13.5" thickBot="1" x14ac:dyDescent="0.25">
      <c r="A52" s="392"/>
      <c r="B52" s="393"/>
      <c r="C52" s="393"/>
      <c r="D52" s="393"/>
      <c r="E52" s="393"/>
      <c r="F52" s="393"/>
      <c r="G52" s="393"/>
      <c r="H52" s="393"/>
      <c r="I52" s="84"/>
      <c r="J52" s="83" t="s">
        <v>5</v>
      </c>
      <c r="K52" s="55">
        <f>SUM(K43:K51)</f>
        <v>0</v>
      </c>
      <c r="L52" s="3"/>
      <c r="M52" s="3"/>
    </row>
    <row r="53" spans="1:13" x14ac:dyDescent="0.2">
      <c r="A53" s="231" t="s">
        <v>2</v>
      </c>
      <c r="B53" s="231"/>
      <c r="C53" s="231"/>
      <c r="D53" s="231"/>
      <c r="E53" s="232"/>
      <c r="F53" s="231"/>
      <c r="G53" s="231"/>
      <c r="H53" s="329" t="s">
        <v>76</v>
      </c>
      <c r="I53" s="330"/>
      <c r="J53" s="67"/>
      <c r="K53" s="92">
        <f>SUM(K52+K41+K35+K30+K23)</f>
        <v>0</v>
      </c>
      <c r="L53" s="4"/>
      <c r="M53" s="4"/>
    </row>
    <row r="54" spans="1:13" x14ac:dyDescent="0.2">
      <c r="A54" s="394"/>
      <c r="B54" s="394"/>
      <c r="C54" s="394"/>
      <c r="D54" s="394"/>
      <c r="E54" s="98" t="s">
        <v>30</v>
      </c>
      <c r="F54" s="95"/>
      <c r="G54" s="96" t="s">
        <v>31</v>
      </c>
      <c r="H54" s="328" t="s">
        <v>90</v>
      </c>
      <c r="I54" s="328"/>
      <c r="J54" s="68"/>
      <c r="K54" s="93"/>
      <c r="L54" s="1"/>
      <c r="M54" s="1"/>
    </row>
    <row r="55" spans="1:13" x14ac:dyDescent="0.2">
      <c r="A55" s="89" t="s">
        <v>3</v>
      </c>
      <c r="B55" s="89"/>
      <c r="C55" s="90"/>
      <c r="D55" s="89"/>
      <c r="E55" s="92">
        <f>SUM((K23))</f>
        <v>0</v>
      </c>
      <c r="F55" s="97"/>
      <c r="G55" s="91">
        <v>0.45</v>
      </c>
      <c r="H55" s="328" t="s">
        <v>91</v>
      </c>
      <c r="I55" s="328"/>
      <c r="J55" s="69"/>
      <c r="K55" s="94">
        <f>ROUND(E55*G55,0)</f>
        <v>0</v>
      </c>
      <c r="L55" s="1"/>
      <c r="M55" s="1"/>
    </row>
    <row r="56" spans="1:13" x14ac:dyDescent="0.2">
      <c r="A56" s="378"/>
      <c r="B56" s="379"/>
      <c r="C56" s="379"/>
      <c r="D56" s="379"/>
      <c r="E56" s="86"/>
      <c r="F56" s="87"/>
      <c r="G56" s="88"/>
      <c r="H56" s="328" t="s">
        <v>92</v>
      </c>
      <c r="I56" s="328"/>
      <c r="J56" s="70"/>
      <c r="K56" s="95"/>
      <c r="L56" s="1"/>
      <c r="M56" s="1"/>
    </row>
    <row r="57" spans="1:13" ht="18" x14ac:dyDescent="0.25">
      <c r="A57" s="380" t="s">
        <v>71</v>
      </c>
      <c r="B57" s="381"/>
      <c r="C57" s="381"/>
      <c r="D57" s="381"/>
      <c r="E57" s="381"/>
      <c r="F57" s="381"/>
      <c r="G57" s="381"/>
      <c r="H57" s="381"/>
      <c r="I57" s="71"/>
      <c r="J57" s="71" t="s">
        <v>5</v>
      </c>
      <c r="K57" s="51">
        <f>SUM(K53:K56)</f>
        <v>0</v>
      </c>
    </row>
    <row r="59" spans="1:13" x14ac:dyDescent="0.2">
      <c r="A59" s="250" t="s">
        <v>77</v>
      </c>
    </row>
  </sheetData>
  <mergeCells count="63">
    <mergeCell ref="A51:I51"/>
    <mergeCell ref="A52:H52"/>
    <mergeCell ref="A54:D54"/>
    <mergeCell ref="H54:I54"/>
    <mergeCell ref="H53:I53"/>
    <mergeCell ref="H55:I55"/>
    <mergeCell ref="A56:D56"/>
    <mergeCell ref="H56:I56"/>
    <mergeCell ref="A57:H57"/>
    <mergeCell ref="A46:I46"/>
    <mergeCell ref="A47:I47"/>
    <mergeCell ref="B48:F48"/>
    <mergeCell ref="H48:I48"/>
    <mergeCell ref="B49:F49"/>
    <mergeCell ref="H49:I49"/>
    <mergeCell ref="B50:F50"/>
    <mergeCell ref="H50:I50"/>
    <mergeCell ref="A38:I38"/>
    <mergeCell ref="A39:I39"/>
    <mergeCell ref="A40:I40"/>
    <mergeCell ref="A41:H41"/>
    <mergeCell ref="A42:K42"/>
    <mergeCell ref="A43:I43"/>
    <mergeCell ref="A44:I44"/>
    <mergeCell ref="A45:I45"/>
    <mergeCell ref="A33:I33"/>
    <mergeCell ref="A28:I28"/>
    <mergeCell ref="A29:I29"/>
    <mergeCell ref="A30:H30"/>
    <mergeCell ref="A34:I34"/>
    <mergeCell ref="A35:H35"/>
    <mergeCell ref="A36:K36"/>
    <mergeCell ref="A37:I37"/>
    <mergeCell ref="A14:B14"/>
    <mergeCell ref="A26:K26"/>
    <mergeCell ref="A31:K31"/>
    <mergeCell ref="A32:I32"/>
    <mergeCell ref="A27:I27"/>
    <mergeCell ref="A15:B15"/>
    <mergeCell ref="A16:B16"/>
    <mergeCell ref="A18:B18"/>
    <mergeCell ref="C1:E1"/>
    <mergeCell ref="A5:D5"/>
    <mergeCell ref="A4:B4"/>
    <mergeCell ref="A1:B1"/>
    <mergeCell ref="B2:K2"/>
    <mergeCell ref="A3:K3"/>
    <mergeCell ref="F5:K5"/>
    <mergeCell ref="A21:B21"/>
    <mergeCell ref="F24:K24"/>
    <mergeCell ref="A25:K25"/>
    <mergeCell ref="A22:B22"/>
    <mergeCell ref="A23:E24"/>
    <mergeCell ref="A19:B19"/>
    <mergeCell ref="A20:B20"/>
    <mergeCell ref="A6:B6"/>
    <mergeCell ref="A7:B7"/>
    <mergeCell ref="A8:B8"/>
    <mergeCell ref="A9:B9"/>
    <mergeCell ref="A12:B12"/>
    <mergeCell ref="A13:B13"/>
    <mergeCell ref="A11:K11"/>
    <mergeCell ref="A10:B10"/>
  </mergeCells>
  <phoneticPr fontId="0" type="noConversion"/>
  <printOptions horizontalCentered="1" gridLines="1"/>
  <pageMargins left="0.25" right="0.25" top="1" bottom="1" header="0.48" footer="0.5"/>
  <pageSetup scale="81" orientation="portrait" r:id="rId1"/>
  <headerFooter alignWithMargins="0">
    <oddHeader>&amp;L&amp;"Arial,Bold"&amp;24Year 2&amp;C&amp;20Summary Proposal Budget</oddHeader>
  </headerFooter>
  <ignoredErrors>
    <ignoredError sqref="J6:J10 J12:J16 J18:J22" evalError="1"/>
    <ignoredError sqref="G1 I1" evalError="1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opLeftCell="A25" workbookViewId="0">
      <selection activeCell="H12" sqref="H12:H16"/>
    </sheetView>
  </sheetViews>
  <sheetFormatPr defaultRowHeight="12.75" x14ac:dyDescent="0.2"/>
  <cols>
    <col min="1" max="1" width="9.7109375" customWidth="1"/>
    <col min="2" max="2" width="19.5703125" customWidth="1"/>
    <col min="3" max="3" width="9" customWidth="1"/>
    <col min="4" max="4" width="10" customWidth="1"/>
    <col min="5" max="5" width="9.28515625" customWidth="1"/>
    <col min="6" max="6" width="12" customWidth="1"/>
    <col min="7" max="7" width="12.7109375" customWidth="1"/>
    <col min="8" max="8" width="12.28515625" style="16" customWidth="1"/>
    <col min="9" max="9" width="12.7109375" customWidth="1"/>
    <col min="10" max="10" width="9" customWidth="1"/>
    <col min="11" max="11" width="11.5703125" customWidth="1"/>
    <col min="12" max="12" width="3.140625" customWidth="1"/>
    <col min="13" max="13" width="9.7109375" hidden="1" customWidth="1"/>
    <col min="14" max="14" width="9.7109375" customWidth="1"/>
    <col min="15" max="15" width="10" customWidth="1"/>
    <col min="16" max="16" width="18.85546875" customWidth="1"/>
  </cols>
  <sheetData>
    <row r="1" spans="1:18" ht="22.5" customHeight="1" x14ac:dyDescent="0.25">
      <c r="A1" s="352" t="s">
        <v>78</v>
      </c>
      <c r="B1" s="349"/>
      <c r="C1" s="349">
        <f>Year1!C1</f>
        <v>0</v>
      </c>
      <c r="D1" s="349"/>
      <c r="E1" s="349"/>
      <c r="F1" s="129" t="s">
        <v>61</v>
      </c>
      <c r="G1" s="135">
        <f>DATE(YEAR(M13)+M1,MONTH(M13),DAY(M13))</f>
        <v>42248</v>
      </c>
      <c r="H1" s="130" t="s">
        <v>62</v>
      </c>
      <c r="I1" s="135">
        <f>DATE(YEAR(M14)+M1,MONTH(M14),DAY(M14))</f>
        <v>42613</v>
      </c>
      <c r="J1" s="131"/>
      <c r="K1" s="132" t="s">
        <v>20</v>
      </c>
      <c r="L1" s="4"/>
      <c r="M1" s="4">
        <v>1</v>
      </c>
    </row>
    <row r="2" spans="1:18" ht="21" customHeight="1" x14ac:dyDescent="0.25">
      <c r="A2" s="126" t="s">
        <v>68</v>
      </c>
      <c r="B2" s="345" t="str">
        <f>Year1!B2</f>
        <v xml:space="preserve">                                                                                </v>
      </c>
      <c r="C2" s="345"/>
      <c r="D2" s="345"/>
      <c r="E2" s="345"/>
      <c r="F2" s="345"/>
      <c r="G2" s="345"/>
      <c r="H2" s="345"/>
      <c r="I2" s="345"/>
      <c r="J2" s="345"/>
      <c r="K2" s="346"/>
      <c r="L2" s="4"/>
      <c r="M2" s="4"/>
    </row>
    <row r="3" spans="1:18" ht="13.5" customHeight="1" thickBo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5"/>
      <c r="L3" s="4"/>
      <c r="M3" s="4" t="s">
        <v>70</v>
      </c>
      <c r="N3" s="254"/>
      <c r="O3" s="255"/>
      <c r="P3" s="255"/>
      <c r="Q3" s="34"/>
    </row>
    <row r="4" spans="1:18" ht="25.5" x14ac:dyDescent="0.2">
      <c r="A4" s="350"/>
      <c r="B4" s="351"/>
      <c r="C4" s="48" t="s">
        <v>9</v>
      </c>
      <c r="D4" s="48" t="s">
        <v>10</v>
      </c>
      <c r="E4" s="48" t="s">
        <v>13</v>
      </c>
      <c r="F4" s="48" t="s">
        <v>11</v>
      </c>
      <c r="G4" s="48" t="s">
        <v>12</v>
      </c>
      <c r="H4" s="276" t="s">
        <v>28</v>
      </c>
      <c r="I4" s="48" t="s">
        <v>0</v>
      </c>
      <c r="J4" s="48" t="s">
        <v>69</v>
      </c>
      <c r="K4" s="48" t="s">
        <v>5</v>
      </c>
      <c r="L4" s="2"/>
      <c r="M4" s="227">
        <v>0.03</v>
      </c>
      <c r="N4" s="251"/>
      <c r="O4" s="251"/>
      <c r="P4" s="253"/>
      <c r="Q4" s="34"/>
    </row>
    <row r="5" spans="1:18" x14ac:dyDescent="0.2">
      <c r="A5" s="340" t="s">
        <v>14</v>
      </c>
      <c r="B5" s="340"/>
      <c r="C5" s="340"/>
      <c r="D5" s="340"/>
      <c r="E5" s="8" t="s">
        <v>32</v>
      </c>
      <c r="F5" s="356"/>
      <c r="G5" s="356"/>
      <c r="H5" s="356"/>
      <c r="I5" s="356"/>
      <c r="J5" s="356"/>
      <c r="K5" s="357"/>
      <c r="L5" s="35"/>
      <c r="M5" s="6"/>
      <c r="N5" s="251"/>
      <c r="O5" s="251"/>
      <c r="P5" s="252"/>
      <c r="Q5" s="34"/>
    </row>
    <row r="6" spans="1:18" x14ac:dyDescent="0.2">
      <c r="A6" s="338">
        <f>Year1!A6</f>
        <v>0</v>
      </c>
      <c r="B6" s="339"/>
      <c r="C6" s="56" t="str">
        <f>Year1!C6</f>
        <v>PI</v>
      </c>
      <c r="D6" s="23">
        <v>0</v>
      </c>
      <c r="E6" s="24">
        <v>0</v>
      </c>
      <c r="F6" s="25">
        <f>Year2!F6*(1+M4)</f>
        <v>0</v>
      </c>
      <c r="G6" s="25">
        <f>SUM(F6/9)*E6*D6</f>
        <v>0</v>
      </c>
      <c r="H6" s="277">
        <v>0</v>
      </c>
      <c r="I6" s="26">
        <f>G6*22.6%</f>
        <v>0</v>
      </c>
      <c r="J6" s="99" t="e">
        <f>SUM(I6/G6)</f>
        <v>#DIV/0!</v>
      </c>
      <c r="K6" s="25">
        <f>G6+I6</f>
        <v>0</v>
      </c>
      <c r="L6" s="6"/>
      <c r="M6" s="6"/>
      <c r="N6" s="251"/>
      <c r="O6" s="251"/>
      <c r="P6" s="253"/>
      <c r="Q6" s="34"/>
    </row>
    <row r="7" spans="1:18" x14ac:dyDescent="0.2">
      <c r="A7" s="338">
        <f>Year1!A7</f>
        <v>0</v>
      </c>
      <c r="B7" s="339"/>
      <c r="C7" s="56">
        <f>Year1!C7</f>
        <v>0</v>
      </c>
      <c r="D7" s="27">
        <v>0</v>
      </c>
      <c r="E7" s="24">
        <v>0</v>
      </c>
      <c r="F7" s="25">
        <f>Year2!F7*(1+M4)</f>
        <v>0</v>
      </c>
      <c r="G7" s="25">
        <f>SUM(F7/9)*E7*D7</f>
        <v>0</v>
      </c>
      <c r="H7" s="277">
        <v>0</v>
      </c>
      <c r="I7" s="26">
        <f>G7*22.6%</f>
        <v>0</v>
      </c>
      <c r="J7" s="99" t="e">
        <f>SUM(I7/G7)</f>
        <v>#DIV/0!</v>
      </c>
      <c r="K7" s="25">
        <f>G7+I7</f>
        <v>0</v>
      </c>
      <c r="L7" s="6"/>
      <c r="M7" s="6"/>
      <c r="N7" s="251"/>
      <c r="O7" s="251"/>
      <c r="P7" s="253"/>
      <c r="Q7" s="34"/>
    </row>
    <row r="8" spans="1:18" x14ac:dyDescent="0.2">
      <c r="A8" s="338">
        <f>Year1!A8</f>
        <v>0</v>
      </c>
      <c r="B8" s="339"/>
      <c r="C8" s="56">
        <f>Year1!C8</f>
        <v>0</v>
      </c>
      <c r="D8" s="23">
        <v>0</v>
      </c>
      <c r="E8" s="24">
        <v>0</v>
      </c>
      <c r="F8" s="25">
        <f>Year2!F8*(1+M4)</f>
        <v>0</v>
      </c>
      <c r="G8" s="25">
        <f>SUM(F8/9)*E8*D8</f>
        <v>0</v>
      </c>
      <c r="H8" s="277">
        <v>0</v>
      </c>
      <c r="I8" s="26">
        <f>G8*22.6%</f>
        <v>0</v>
      </c>
      <c r="J8" s="99" t="e">
        <f>SUM(I8/G8)</f>
        <v>#DIV/0!</v>
      </c>
      <c r="K8" s="25">
        <f>G8+I8</f>
        <v>0</v>
      </c>
      <c r="L8" s="6"/>
      <c r="M8" s="6"/>
      <c r="N8" s="256"/>
      <c r="O8" s="257"/>
      <c r="P8" s="258"/>
      <c r="R8" s="17"/>
    </row>
    <row r="9" spans="1:18" x14ac:dyDescent="0.2">
      <c r="A9" s="338">
        <f>Year1!A9</f>
        <v>0</v>
      </c>
      <c r="B9" s="339"/>
      <c r="C9" s="56">
        <f>Year1!C9</f>
        <v>0</v>
      </c>
      <c r="D9" s="23">
        <v>0</v>
      </c>
      <c r="E9" s="24">
        <v>0</v>
      </c>
      <c r="F9" s="25">
        <f>Year2!F9*(1+M4)</f>
        <v>0</v>
      </c>
      <c r="G9" s="25">
        <f>SUM(F9/9)*E9*D9</f>
        <v>0</v>
      </c>
      <c r="H9" s="277">
        <v>0</v>
      </c>
      <c r="I9" s="26">
        <f>G9*22.6%</f>
        <v>0</v>
      </c>
      <c r="J9" s="99" t="e">
        <f>SUM(I9/G9)</f>
        <v>#DIV/0!</v>
      </c>
      <c r="K9" s="25">
        <f>G9+I9</f>
        <v>0</v>
      </c>
      <c r="L9" s="6"/>
      <c r="M9" s="6"/>
      <c r="N9" s="259"/>
      <c r="O9" s="260"/>
      <c r="P9" s="260"/>
    </row>
    <row r="10" spans="1:18" x14ac:dyDescent="0.2">
      <c r="A10" s="338">
        <f>Year1!A10</f>
        <v>0</v>
      </c>
      <c r="B10" s="339"/>
      <c r="C10" s="56">
        <f>Year1!C10</f>
        <v>0</v>
      </c>
      <c r="D10" s="23">
        <v>0</v>
      </c>
      <c r="E10" s="24">
        <v>0</v>
      </c>
      <c r="F10" s="25">
        <f>Year2!F10*(1+M4)</f>
        <v>0</v>
      </c>
      <c r="G10" s="25">
        <f>SUM(F10/9)*E10*D10</f>
        <v>0</v>
      </c>
      <c r="H10" s="277">
        <v>0</v>
      </c>
      <c r="I10" s="26">
        <f>G10*22.6%</f>
        <v>0</v>
      </c>
      <c r="J10" s="99" t="e">
        <f>SUM(I10/G10)</f>
        <v>#DIV/0!</v>
      </c>
      <c r="K10" s="25">
        <f>G10+I10</f>
        <v>0</v>
      </c>
      <c r="L10" s="6"/>
      <c r="M10" s="6"/>
      <c r="N10" s="253"/>
      <c r="O10" s="261"/>
      <c r="P10" s="261"/>
    </row>
    <row r="11" spans="1:18" x14ac:dyDescent="0.2">
      <c r="A11" s="340" t="s">
        <v>15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  <c r="L11" s="6"/>
      <c r="M11" s="6"/>
      <c r="N11" s="13"/>
      <c r="O11" s="36"/>
      <c r="P11" s="34"/>
    </row>
    <row r="12" spans="1:18" x14ac:dyDescent="0.2">
      <c r="A12" s="338">
        <f>Year1!A12</f>
        <v>0</v>
      </c>
      <c r="B12" s="339"/>
      <c r="C12" s="56">
        <f>Year1!C12</f>
        <v>0</v>
      </c>
      <c r="D12" s="28">
        <v>0</v>
      </c>
      <c r="E12" s="29">
        <v>0</v>
      </c>
      <c r="F12" s="25">
        <f>Year2!F12*(1+M4)</f>
        <v>0</v>
      </c>
      <c r="G12" s="25">
        <f>SUM(F12/12)*E12*D12</f>
        <v>0</v>
      </c>
      <c r="H12" s="277">
        <v>0</v>
      </c>
      <c r="I12" s="26">
        <f>G12*22.6%</f>
        <v>0</v>
      </c>
      <c r="J12" s="99" t="e">
        <f>SUM(I12/G12)</f>
        <v>#DIV/0!</v>
      </c>
      <c r="K12" s="25">
        <f>G12+I12</f>
        <v>0</v>
      </c>
      <c r="L12" s="6"/>
      <c r="M12" s="6"/>
      <c r="N12" s="14"/>
      <c r="O12" s="36"/>
      <c r="P12" s="34"/>
    </row>
    <row r="13" spans="1:18" x14ac:dyDescent="0.2">
      <c r="A13" s="338">
        <f>Year1!A13</f>
        <v>0</v>
      </c>
      <c r="B13" s="339"/>
      <c r="C13" s="56">
        <f>Year1!C13</f>
        <v>0</v>
      </c>
      <c r="D13" s="28">
        <v>0</v>
      </c>
      <c r="E13" s="29">
        <v>0</v>
      </c>
      <c r="F13" s="25">
        <f>Year2!F13*(1+M4)</f>
        <v>0</v>
      </c>
      <c r="G13" s="25">
        <f>SUM(F13/12)*E13*D13</f>
        <v>0</v>
      </c>
      <c r="H13" s="277">
        <v>0</v>
      </c>
      <c r="I13" s="26">
        <f>G13*22.6%</f>
        <v>0</v>
      </c>
      <c r="J13" s="99" t="e">
        <f>SUM(I13/G13)</f>
        <v>#DIV/0!</v>
      </c>
      <c r="K13" s="25">
        <f>G13+I13</f>
        <v>0</v>
      </c>
      <c r="L13" s="6"/>
      <c r="M13" s="228">
        <f>Year2!G1</f>
        <v>41883</v>
      </c>
      <c r="N13" s="14"/>
      <c r="O13" s="36"/>
      <c r="P13" s="44"/>
    </row>
    <row r="14" spans="1:18" x14ac:dyDescent="0.2">
      <c r="A14" s="338">
        <f>Year1!A14</f>
        <v>0</v>
      </c>
      <c r="B14" s="339"/>
      <c r="C14" s="56">
        <f>Year1!C14</f>
        <v>0</v>
      </c>
      <c r="D14" s="28">
        <v>0</v>
      </c>
      <c r="E14" s="29">
        <v>0</v>
      </c>
      <c r="F14" s="25">
        <f>Year2!F14*(1+M4)</f>
        <v>0</v>
      </c>
      <c r="G14" s="25">
        <f>SUM(F14/12)*E14*D14</f>
        <v>0</v>
      </c>
      <c r="H14" s="277">
        <v>0</v>
      </c>
      <c r="I14" s="26">
        <f>G14*22.6%</f>
        <v>0</v>
      </c>
      <c r="J14" s="99" t="e">
        <f>SUM(I14/G14)</f>
        <v>#DIV/0!</v>
      </c>
      <c r="K14" s="25">
        <f>G14+I14</f>
        <v>0</v>
      </c>
      <c r="L14" s="6"/>
      <c r="M14" s="228">
        <f>Year2!I1</f>
        <v>42247</v>
      </c>
      <c r="N14" s="14"/>
      <c r="O14" s="36"/>
      <c r="P14" s="44"/>
    </row>
    <row r="15" spans="1:18" x14ac:dyDescent="0.2">
      <c r="A15" s="338">
        <f>Year1!A15</f>
        <v>0</v>
      </c>
      <c r="B15" s="339"/>
      <c r="C15" s="56">
        <f>Year1!C15</f>
        <v>0</v>
      </c>
      <c r="D15" s="28">
        <v>0</v>
      </c>
      <c r="E15" s="29">
        <v>0</v>
      </c>
      <c r="F15" s="25">
        <f>Year2!F15*(1+M4)</f>
        <v>0</v>
      </c>
      <c r="G15" s="25">
        <f>SUM(F15/12)*E15*D15</f>
        <v>0</v>
      </c>
      <c r="H15" s="277">
        <v>0</v>
      </c>
      <c r="I15" s="26">
        <f>G15*22.6%</f>
        <v>0</v>
      </c>
      <c r="J15" s="99" t="e">
        <f>SUM(I15/G15)</f>
        <v>#DIV/0!</v>
      </c>
      <c r="K15" s="25">
        <f>G15+I15</f>
        <v>0</v>
      </c>
      <c r="L15" s="6"/>
      <c r="M15" s="6"/>
      <c r="N15" s="14"/>
      <c r="P15" s="44"/>
    </row>
    <row r="16" spans="1:18" x14ac:dyDescent="0.2">
      <c r="A16" s="338">
        <f>Year1!A16</f>
        <v>0</v>
      </c>
      <c r="B16" s="339"/>
      <c r="C16" s="56">
        <f>Year1!C16</f>
        <v>0</v>
      </c>
      <c r="D16" s="23">
        <v>0</v>
      </c>
      <c r="E16" s="29">
        <v>0</v>
      </c>
      <c r="F16" s="25">
        <f>Year2!F16*(1+M4)</f>
        <v>0</v>
      </c>
      <c r="G16" s="25">
        <f>SUM(F16/12)*E16*D16</f>
        <v>0</v>
      </c>
      <c r="H16" s="277">
        <v>0</v>
      </c>
      <c r="I16" s="26">
        <f>G16*22.6%</f>
        <v>0</v>
      </c>
      <c r="J16" s="99" t="e">
        <f>SUM(I16/G16)</f>
        <v>#DIV/0!</v>
      </c>
      <c r="K16" s="25">
        <f>G16+I16</f>
        <v>0</v>
      </c>
      <c r="L16" s="6"/>
      <c r="M16" s="6"/>
      <c r="N16" s="14"/>
      <c r="P16" s="44"/>
    </row>
    <row r="17" spans="1:15" ht="14.25" customHeight="1" x14ac:dyDescent="0.2">
      <c r="A17" s="19" t="s">
        <v>16</v>
      </c>
      <c r="B17" s="19"/>
      <c r="C17" s="7"/>
      <c r="D17" s="10" t="s">
        <v>6</v>
      </c>
      <c r="E17" s="11" t="s">
        <v>7</v>
      </c>
      <c r="F17" s="12" t="s">
        <v>8</v>
      </c>
      <c r="G17" s="40"/>
      <c r="H17" s="15"/>
      <c r="I17" s="9"/>
      <c r="J17" s="9"/>
      <c r="K17" s="18"/>
      <c r="L17" s="6"/>
      <c r="M17" s="6"/>
    </row>
    <row r="18" spans="1:15" x14ac:dyDescent="0.2">
      <c r="A18" s="338">
        <f>Year1!A18</f>
        <v>0</v>
      </c>
      <c r="B18" s="339"/>
      <c r="C18" s="22">
        <f>Year1!C18</f>
        <v>0</v>
      </c>
      <c r="D18" s="30">
        <v>0</v>
      </c>
      <c r="E18" s="31">
        <v>0</v>
      </c>
      <c r="F18" s="32">
        <f>Year2!F18*(1+M4)</f>
        <v>0</v>
      </c>
      <c r="G18" s="37">
        <f>E18*F18*D18</f>
        <v>0</v>
      </c>
      <c r="H18" s="39" t="s">
        <v>29</v>
      </c>
      <c r="I18" s="38">
        <f>SUM(G18*7%)</f>
        <v>0</v>
      </c>
      <c r="J18" s="99" t="e">
        <f>SUM(I18/G18)</f>
        <v>#DIV/0!</v>
      </c>
      <c r="K18" s="33">
        <f>SUM(G18:I18)</f>
        <v>0</v>
      </c>
      <c r="L18" s="6"/>
      <c r="M18" s="6"/>
    </row>
    <row r="19" spans="1:15" x14ac:dyDescent="0.2">
      <c r="A19" s="338">
        <f>Year1!A19</f>
        <v>0</v>
      </c>
      <c r="B19" s="339"/>
      <c r="C19" s="22">
        <f>Year1!C19</f>
        <v>0</v>
      </c>
      <c r="D19" s="30">
        <v>0</v>
      </c>
      <c r="E19" s="31">
        <v>0</v>
      </c>
      <c r="F19" s="32">
        <f>Year2!F19*(1+M4)</f>
        <v>0</v>
      </c>
      <c r="G19" s="41">
        <f>E19*F19*D19</f>
        <v>0</v>
      </c>
      <c r="H19" s="39" t="s">
        <v>29</v>
      </c>
      <c r="I19" s="42">
        <f>SUM(G19*7%)</f>
        <v>0</v>
      </c>
      <c r="J19" s="99" t="e">
        <f>SUM(I19/G19)</f>
        <v>#DIV/0!</v>
      </c>
      <c r="K19" s="33">
        <f>SUM(G19:I19)</f>
        <v>0</v>
      </c>
      <c r="L19" s="6"/>
      <c r="M19" s="6"/>
    </row>
    <row r="20" spans="1:15" x14ac:dyDescent="0.2">
      <c r="A20" s="338">
        <f>Year1!A20</f>
        <v>0</v>
      </c>
      <c r="B20" s="339"/>
      <c r="C20" s="22">
        <f>Year1!C20</f>
        <v>0</v>
      </c>
      <c r="D20" s="23">
        <v>0</v>
      </c>
      <c r="E20" s="31">
        <v>0</v>
      </c>
      <c r="F20" s="32">
        <f>Year2!F20*(1+M4)</f>
        <v>0</v>
      </c>
      <c r="G20" s="37">
        <f>E20*F20*D20</f>
        <v>0</v>
      </c>
      <c r="H20" s="39" t="s">
        <v>29</v>
      </c>
      <c r="I20" s="38">
        <f>SUM(G20*7%)</f>
        <v>0</v>
      </c>
      <c r="J20" s="99" t="e">
        <f>SUM(I20/G20)</f>
        <v>#DIV/0!</v>
      </c>
      <c r="K20" s="33">
        <f>SUM(G20:I20)</f>
        <v>0</v>
      </c>
      <c r="L20" s="6"/>
      <c r="M20" s="6"/>
    </row>
    <row r="21" spans="1:15" x14ac:dyDescent="0.2">
      <c r="A21" s="338">
        <f>Year1!A21</f>
        <v>0</v>
      </c>
      <c r="B21" s="339"/>
      <c r="C21" s="22">
        <f>Year1!C21</f>
        <v>0</v>
      </c>
      <c r="D21" s="23">
        <v>0</v>
      </c>
      <c r="E21" s="31">
        <v>0</v>
      </c>
      <c r="F21" s="32">
        <f>Year2!F21*(1+M4)</f>
        <v>0</v>
      </c>
      <c r="G21" s="37">
        <f>E21*F21*D21</f>
        <v>0</v>
      </c>
      <c r="H21" s="39"/>
      <c r="I21" s="38">
        <f>SUM(G21*7%)</f>
        <v>0</v>
      </c>
      <c r="J21" s="99" t="e">
        <f>SUM(I21/G21)</f>
        <v>#DIV/0!</v>
      </c>
      <c r="K21" s="33">
        <f>SUM(G21:I21)</f>
        <v>0</v>
      </c>
      <c r="L21" s="6"/>
      <c r="M21" s="6"/>
    </row>
    <row r="22" spans="1:15" x14ac:dyDescent="0.2">
      <c r="A22" s="338">
        <f>Year1!A22</f>
        <v>0</v>
      </c>
      <c r="B22" s="339"/>
      <c r="C22" s="22">
        <f>Year1!C22</f>
        <v>0</v>
      </c>
      <c r="D22" s="23">
        <v>0</v>
      </c>
      <c r="E22" s="31">
        <v>0</v>
      </c>
      <c r="F22" s="32">
        <f>Year2!F22*(1+M4)</f>
        <v>0</v>
      </c>
      <c r="G22" s="45">
        <f>E22*F22*D22</f>
        <v>0</v>
      </c>
      <c r="H22" s="39" t="s">
        <v>29</v>
      </c>
      <c r="I22" s="46">
        <f>SUM(G22*7%)</f>
        <v>0</v>
      </c>
      <c r="J22" s="99" t="e">
        <f>SUM(I22/G22)</f>
        <v>#DIV/0!</v>
      </c>
      <c r="K22" s="47">
        <f>SUM(G22:I22)</f>
        <v>0</v>
      </c>
      <c r="L22" s="6"/>
      <c r="M22" s="6"/>
    </row>
    <row r="23" spans="1:15" x14ac:dyDescent="0.2">
      <c r="A23" s="347"/>
      <c r="B23" s="347"/>
      <c r="C23" s="347"/>
      <c r="D23" s="347"/>
      <c r="E23" s="347"/>
      <c r="F23" s="43" t="s">
        <v>1</v>
      </c>
      <c r="G23" s="49">
        <f>SUM(G6:G22)</f>
        <v>0</v>
      </c>
      <c r="H23" s="20"/>
      <c r="I23" s="49">
        <f>SUM(I6:I22)</f>
        <v>0</v>
      </c>
      <c r="J23" s="49"/>
      <c r="K23" s="50">
        <f>SUM(K6:K22)</f>
        <v>0</v>
      </c>
      <c r="L23" s="5"/>
      <c r="M23" s="5"/>
    </row>
    <row r="24" spans="1:15" x14ac:dyDescent="0.2">
      <c r="A24" s="348"/>
      <c r="B24" s="348"/>
      <c r="C24" s="348"/>
      <c r="D24" s="348"/>
      <c r="E24" s="348"/>
      <c r="F24" s="342"/>
      <c r="G24" s="342"/>
      <c r="H24" s="342"/>
      <c r="I24" s="342"/>
      <c r="J24" s="342"/>
      <c r="K24" s="343"/>
      <c r="L24" s="5"/>
      <c r="M24" s="5"/>
    </row>
    <row r="25" spans="1:15" ht="16.5" customHeight="1" x14ac:dyDescent="0.25">
      <c r="A25" s="344" t="s">
        <v>35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  <c r="L25" s="21"/>
      <c r="M25" s="5"/>
    </row>
    <row r="26" spans="1:15" x14ac:dyDescent="0.2">
      <c r="A26" s="358" t="s">
        <v>60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1"/>
      <c r="L26" s="21"/>
      <c r="M26" s="5"/>
    </row>
    <row r="27" spans="1:15" x14ac:dyDescent="0.2">
      <c r="A27" s="363"/>
      <c r="B27" s="364"/>
      <c r="C27" s="364"/>
      <c r="D27" s="364"/>
      <c r="E27" s="364"/>
      <c r="F27" s="364"/>
      <c r="G27" s="364"/>
      <c r="H27" s="364"/>
      <c r="I27" s="364"/>
      <c r="J27" s="77"/>
      <c r="K27" s="75">
        <v>0</v>
      </c>
      <c r="L27" s="5"/>
      <c r="M27" s="5"/>
    </row>
    <row r="28" spans="1:15" x14ac:dyDescent="0.2">
      <c r="A28" s="367"/>
      <c r="B28" s="368"/>
      <c r="C28" s="368"/>
      <c r="D28" s="368"/>
      <c r="E28" s="368"/>
      <c r="F28" s="368"/>
      <c r="G28" s="368"/>
      <c r="H28" s="368"/>
      <c r="I28" s="368"/>
      <c r="J28" s="64"/>
      <c r="K28" s="76">
        <v>0</v>
      </c>
      <c r="L28" s="5"/>
      <c r="M28" s="5"/>
    </row>
    <row r="29" spans="1:15" x14ac:dyDescent="0.2">
      <c r="A29" s="369"/>
      <c r="B29" s="370"/>
      <c r="C29" s="370"/>
      <c r="D29" s="370"/>
      <c r="E29" s="370"/>
      <c r="F29" s="370"/>
      <c r="G29" s="370"/>
      <c r="H29" s="370"/>
      <c r="I29" s="370"/>
      <c r="J29" s="61"/>
      <c r="K29" s="78">
        <v>0</v>
      </c>
      <c r="L29" s="5"/>
      <c r="M29" s="5"/>
    </row>
    <row r="30" spans="1:15" x14ac:dyDescent="0.2">
      <c r="A30" s="371"/>
      <c r="B30" s="342"/>
      <c r="C30" s="342"/>
      <c r="D30" s="342"/>
      <c r="E30" s="342"/>
      <c r="F30" s="342"/>
      <c r="G30" s="342"/>
      <c r="H30" s="342"/>
      <c r="I30" s="79"/>
      <c r="J30" s="80" t="s">
        <v>5</v>
      </c>
      <c r="K30" s="52">
        <f>SUM(K26:K29)</f>
        <v>0</v>
      </c>
      <c r="L30" s="3"/>
      <c r="M30" s="3"/>
    </row>
    <row r="31" spans="1:15" x14ac:dyDescent="0.2">
      <c r="A31" s="358" t="s">
        <v>40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  <c r="L31" s="35"/>
      <c r="M31" s="6"/>
    </row>
    <row r="32" spans="1:15" x14ac:dyDescent="0.2">
      <c r="A32" s="361" t="s">
        <v>48</v>
      </c>
      <c r="B32" s="362"/>
      <c r="C32" s="362"/>
      <c r="D32" s="362"/>
      <c r="E32" s="362"/>
      <c r="F32" s="362"/>
      <c r="G32" s="362"/>
      <c r="H32" s="362"/>
      <c r="I32" s="362"/>
      <c r="J32" s="74"/>
      <c r="K32" s="72">
        <v>0</v>
      </c>
      <c r="L32" s="3"/>
      <c r="M32" s="3"/>
      <c r="O32" s="58"/>
    </row>
    <row r="33" spans="1:16" x14ac:dyDescent="0.2">
      <c r="A33" s="365" t="s">
        <v>49</v>
      </c>
      <c r="B33" s="366"/>
      <c r="C33" s="366"/>
      <c r="D33" s="366"/>
      <c r="E33" s="366"/>
      <c r="F33" s="366"/>
      <c r="G33" s="366"/>
      <c r="H33" s="366"/>
      <c r="I33" s="366"/>
      <c r="J33" s="65"/>
      <c r="K33" s="82">
        <v>0</v>
      </c>
      <c r="L33" s="3"/>
      <c r="M33" s="3"/>
    </row>
    <row r="34" spans="1:16" x14ac:dyDescent="0.2">
      <c r="A34" s="372" t="s">
        <v>63</v>
      </c>
      <c r="B34" s="338"/>
      <c r="C34" s="338"/>
      <c r="D34" s="338"/>
      <c r="E34" s="338"/>
      <c r="F34" s="338"/>
      <c r="G34" s="338"/>
      <c r="H34" s="338"/>
      <c r="I34" s="338"/>
      <c r="J34" s="60"/>
      <c r="K34" s="82">
        <v>0</v>
      </c>
      <c r="L34" s="3"/>
      <c r="M34" s="3"/>
    </row>
    <row r="35" spans="1:16" x14ac:dyDescent="0.2">
      <c r="A35" s="373"/>
      <c r="B35" s="348"/>
      <c r="C35" s="348"/>
      <c r="D35" s="348"/>
      <c r="E35" s="348"/>
      <c r="F35" s="348"/>
      <c r="G35" s="348"/>
      <c r="H35" s="348"/>
      <c r="I35" s="79"/>
      <c r="J35" s="80" t="s">
        <v>5</v>
      </c>
      <c r="K35" s="52">
        <f>SUM(K31:K34)</f>
        <v>0</v>
      </c>
      <c r="L35" s="3"/>
      <c r="M35" s="3"/>
    </row>
    <row r="36" spans="1:16" x14ac:dyDescent="0.2">
      <c r="A36" s="358" t="s">
        <v>59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  <c r="L36" s="35"/>
      <c r="M36" s="6"/>
    </row>
    <row r="37" spans="1:16" x14ac:dyDescent="0.2">
      <c r="A37" s="359" t="s">
        <v>83</v>
      </c>
      <c r="B37" s="360"/>
      <c r="C37" s="360"/>
      <c r="D37" s="360"/>
      <c r="E37" s="360"/>
      <c r="F37" s="360"/>
      <c r="G37" s="360"/>
      <c r="H37" s="360"/>
      <c r="I37" s="360"/>
      <c r="J37" s="85"/>
      <c r="K37" s="72">
        <v>0</v>
      </c>
      <c r="L37" s="3"/>
      <c r="M37" s="3"/>
    </row>
    <row r="38" spans="1:16" x14ac:dyDescent="0.2">
      <c r="A38" s="375" t="s">
        <v>57</v>
      </c>
      <c r="B38" s="347"/>
      <c r="C38" s="347"/>
      <c r="D38" s="347"/>
      <c r="E38" s="347"/>
      <c r="F38" s="347"/>
      <c r="G38" s="347"/>
      <c r="H38" s="347"/>
      <c r="I38" s="347"/>
      <c r="J38" s="66"/>
      <c r="K38" s="73">
        <v>0</v>
      </c>
      <c r="L38" s="3"/>
      <c r="M38" s="3"/>
      <c r="P38" s="58"/>
    </row>
    <row r="39" spans="1:16" x14ac:dyDescent="0.2">
      <c r="A39" s="375" t="s">
        <v>58</v>
      </c>
      <c r="B39" s="347"/>
      <c r="C39" s="347"/>
      <c r="D39" s="347"/>
      <c r="E39" s="347"/>
      <c r="F39" s="347"/>
      <c r="G39" s="347"/>
      <c r="H39" s="347"/>
      <c r="I39" s="347"/>
      <c r="J39" s="66"/>
      <c r="K39" s="73">
        <v>0</v>
      </c>
      <c r="L39" s="3"/>
      <c r="M39" s="3"/>
    </row>
    <row r="40" spans="1:16" x14ac:dyDescent="0.2">
      <c r="A40" s="376" t="s">
        <v>46</v>
      </c>
      <c r="B40" s="377"/>
      <c r="C40" s="377"/>
      <c r="D40" s="377"/>
      <c r="E40" s="377"/>
      <c r="F40" s="377"/>
      <c r="G40" s="377"/>
      <c r="H40" s="377"/>
      <c r="I40" s="377"/>
      <c r="J40" s="62"/>
      <c r="K40" s="82">
        <v>0</v>
      </c>
      <c r="L40" s="3"/>
      <c r="M40" s="3"/>
      <c r="N40" s="57"/>
      <c r="P40" s="58"/>
    </row>
    <row r="41" spans="1:16" x14ac:dyDescent="0.2">
      <c r="A41" s="371"/>
      <c r="B41" s="342"/>
      <c r="C41" s="342"/>
      <c r="D41" s="342"/>
      <c r="E41" s="342"/>
      <c r="F41" s="342"/>
      <c r="G41" s="342"/>
      <c r="H41" s="342"/>
      <c r="I41" s="79"/>
      <c r="J41" s="80" t="s">
        <v>5</v>
      </c>
      <c r="K41" s="52">
        <f>SUM(K37:K40)</f>
        <v>0</v>
      </c>
      <c r="L41" s="3"/>
      <c r="M41" s="3"/>
      <c r="N41" s="57"/>
      <c r="P41" s="58"/>
    </row>
    <row r="42" spans="1:16" x14ac:dyDescent="0.2">
      <c r="A42" s="358" t="s">
        <v>41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1"/>
      <c r="L42" s="35"/>
      <c r="M42" s="6"/>
      <c r="N42" s="57"/>
      <c r="P42" s="58"/>
    </row>
    <row r="43" spans="1:16" x14ac:dyDescent="0.2">
      <c r="A43" s="361" t="s">
        <v>42</v>
      </c>
      <c r="B43" s="362"/>
      <c r="C43" s="362"/>
      <c r="D43" s="362"/>
      <c r="E43" s="362"/>
      <c r="F43" s="362"/>
      <c r="G43" s="362"/>
      <c r="H43" s="362"/>
      <c r="I43" s="362"/>
      <c r="J43" s="74"/>
      <c r="K43" s="72">
        <v>0</v>
      </c>
      <c r="L43" s="3"/>
      <c r="M43" s="3"/>
    </row>
    <row r="44" spans="1:16" x14ac:dyDescent="0.2">
      <c r="A44" s="365" t="s">
        <v>47</v>
      </c>
      <c r="B44" s="366"/>
      <c r="C44" s="366"/>
      <c r="D44" s="366"/>
      <c r="E44" s="366"/>
      <c r="F44" s="366"/>
      <c r="G44" s="366"/>
      <c r="H44" s="366"/>
      <c r="I44" s="366"/>
      <c r="J44" s="65"/>
      <c r="K44" s="73">
        <v>0</v>
      </c>
      <c r="L44" s="3"/>
      <c r="M44" s="3"/>
    </row>
    <row r="45" spans="1:16" x14ac:dyDescent="0.2">
      <c r="A45" s="365" t="s">
        <v>43</v>
      </c>
      <c r="B45" s="366"/>
      <c r="C45" s="366"/>
      <c r="D45" s="366"/>
      <c r="E45" s="366"/>
      <c r="F45" s="366"/>
      <c r="G45" s="366"/>
      <c r="H45" s="366"/>
      <c r="I45" s="366"/>
      <c r="J45" s="65"/>
      <c r="K45" s="73">
        <v>0</v>
      </c>
      <c r="L45" s="3"/>
      <c r="M45" s="3"/>
    </row>
    <row r="46" spans="1:16" x14ac:dyDescent="0.2">
      <c r="A46" s="372" t="s">
        <v>44</v>
      </c>
      <c r="B46" s="338"/>
      <c r="C46" s="338"/>
      <c r="D46" s="338"/>
      <c r="E46" s="338"/>
      <c r="F46" s="338"/>
      <c r="G46" s="338"/>
      <c r="H46" s="338"/>
      <c r="I46" s="338"/>
      <c r="J46" s="60"/>
      <c r="K46" s="73">
        <v>0</v>
      </c>
      <c r="L46" s="3"/>
      <c r="M46" s="3" t="s">
        <v>66</v>
      </c>
    </row>
    <row r="47" spans="1:16" ht="15" thickBot="1" x14ac:dyDescent="0.25">
      <c r="A47" s="382" t="s">
        <v>81</v>
      </c>
      <c r="B47" s="362"/>
      <c r="C47" s="362"/>
      <c r="D47" s="362"/>
      <c r="E47" s="362"/>
      <c r="F47" s="362"/>
      <c r="G47" s="362"/>
      <c r="H47" s="362"/>
      <c r="I47" s="362"/>
      <c r="J47" s="74"/>
      <c r="K47" s="248">
        <f>SUM(G48:G50)</f>
        <v>0</v>
      </c>
      <c r="L47" s="3"/>
      <c r="M47" s="3"/>
    </row>
    <row r="48" spans="1:16" x14ac:dyDescent="0.2">
      <c r="A48" s="229" t="s">
        <v>37</v>
      </c>
      <c r="B48" s="383" t="s">
        <v>67</v>
      </c>
      <c r="C48" s="384"/>
      <c r="D48" s="384"/>
      <c r="E48" s="384"/>
      <c r="F48" s="385"/>
      <c r="G48" s="245">
        <v>0</v>
      </c>
      <c r="H48" s="374"/>
      <c r="I48" s="374"/>
      <c r="J48" s="81"/>
      <c r="K48" s="244"/>
      <c r="L48" s="3"/>
      <c r="M48" s="59">
        <f>IF(Year2!G48+Year1!G48+G48&lt;=24999,G48,Year2!G48+Year1!G48+G48-(G48+Year1!G48+Year2!G48-25000)-Year2!M48-Year1!M48)</f>
        <v>0</v>
      </c>
    </row>
    <row r="49" spans="1:13" x14ac:dyDescent="0.2">
      <c r="A49" s="230" t="s">
        <v>38</v>
      </c>
      <c r="B49" s="386" t="s">
        <v>67</v>
      </c>
      <c r="C49" s="387"/>
      <c r="D49" s="387"/>
      <c r="E49" s="387"/>
      <c r="F49" s="388"/>
      <c r="G49" s="246">
        <v>0</v>
      </c>
      <c r="H49" s="374"/>
      <c r="I49" s="374"/>
      <c r="J49" s="81"/>
      <c r="K49" s="244"/>
      <c r="L49" s="3"/>
      <c r="M49" s="59">
        <f>IF(Year2!G49+Year1!G49+G49&lt;=24999,G49,Year2!G49+Year1!G49+G49-(G49+Year1!G49+Year2!G49-25000)-Year2!M49-Year1!M49)</f>
        <v>0</v>
      </c>
    </row>
    <row r="50" spans="1:13" ht="13.5" thickBot="1" x14ac:dyDescent="0.25">
      <c r="A50" s="230" t="s">
        <v>39</v>
      </c>
      <c r="B50" s="389" t="s">
        <v>67</v>
      </c>
      <c r="C50" s="390"/>
      <c r="D50" s="390"/>
      <c r="E50" s="390"/>
      <c r="F50" s="391"/>
      <c r="G50" s="247">
        <v>0</v>
      </c>
      <c r="H50" s="374"/>
      <c r="I50" s="374"/>
      <c r="J50" s="81"/>
      <c r="K50" s="244"/>
      <c r="L50" s="3"/>
      <c r="M50" s="59">
        <f>IF(Year2!G50+Year1!G50+G50&lt;=24999,G50,Year2!G50+Year1!G50+G50-(G50+Year1!G50+Year2!G50-25000)-Year2!M50-Year1!M50)</f>
        <v>0</v>
      </c>
    </row>
    <row r="51" spans="1:13" x14ac:dyDescent="0.2">
      <c r="A51" s="365" t="s">
        <v>45</v>
      </c>
      <c r="B51" s="362"/>
      <c r="C51" s="362"/>
      <c r="D51" s="362"/>
      <c r="E51" s="362"/>
      <c r="F51" s="362"/>
      <c r="G51" s="362"/>
      <c r="H51" s="366"/>
      <c r="I51" s="366"/>
      <c r="J51" s="60"/>
      <c r="K51" s="82">
        <v>0</v>
      </c>
      <c r="L51" s="3"/>
      <c r="M51" s="3">
        <f>SUM(M48:M50)</f>
        <v>0</v>
      </c>
    </row>
    <row r="52" spans="1:13" ht="13.5" thickBot="1" x14ac:dyDescent="0.25">
      <c r="A52" s="392"/>
      <c r="B52" s="393"/>
      <c r="C52" s="393"/>
      <c r="D52" s="393"/>
      <c r="E52" s="393"/>
      <c r="F52" s="393"/>
      <c r="G52" s="393"/>
      <c r="H52" s="393"/>
      <c r="I52" s="84"/>
      <c r="J52" s="83" t="s">
        <v>5</v>
      </c>
      <c r="K52" s="55">
        <f>SUM(K43:K51)</f>
        <v>0</v>
      </c>
      <c r="L52" s="3"/>
      <c r="M52" s="3"/>
    </row>
    <row r="53" spans="1:13" x14ac:dyDescent="0.2">
      <c r="A53" s="231" t="s">
        <v>2</v>
      </c>
      <c r="B53" s="231"/>
      <c r="C53" s="231"/>
      <c r="D53" s="231"/>
      <c r="E53" s="232"/>
      <c r="F53" s="231"/>
      <c r="G53" s="231"/>
      <c r="H53" s="329" t="s">
        <v>76</v>
      </c>
      <c r="I53" s="330"/>
      <c r="J53" s="67"/>
      <c r="K53" s="92">
        <f>SUM(K52+K41+K35+K30+K23)</f>
        <v>0</v>
      </c>
      <c r="L53" s="4"/>
      <c r="M53" s="4"/>
    </row>
    <row r="54" spans="1:13" x14ac:dyDescent="0.2">
      <c r="A54" s="394"/>
      <c r="B54" s="394"/>
      <c r="C54" s="394"/>
      <c r="D54" s="394"/>
      <c r="E54" s="98" t="s">
        <v>30</v>
      </c>
      <c r="F54" s="95"/>
      <c r="G54" s="96" t="s">
        <v>31</v>
      </c>
      <c r="H54" s="328" t="s">
        <v>90</v>
      </c>
      <c r="I54" s="328"/>
      <c r="J54" s="68"/>
      <c r="K54" s="93"/>
      <c r="L54" s="1"/>
      <c r="M54" s="1"/>
    </row>
    <row r="55" spans="1:13" x14ac:dyDescent="0.2">
      <c r="A55" s="89" t="s">
        <v>3</v>
      </c>
      <c r="B55" s="89"/>
      <c r="C55" s="90"/>
      <c r="D55" s="89"/>
      <c r="E55" s="92">
        <f>SUM((K23))</f>
        <v>0</v>
      </c>
      <c r="F55" s="97"/>
      <c r="G55" s="91">
        <v>0.45</v>
      </c>
      <c r="H55" s="328" t="s">
        <v>91</v>
      </c>
      <c r="I55" s="328"/>
      <c r="J55" s="69"/>
      <c r="K55" s="94">
        <f>ROUND(E55*G55,0)</f>
        <v>0</v>
      </c>
      <c r="L55" s="1"/>
      <c r="M55" s="1"/>
    </row>
    <row r="56" spans="1:13" x14ac:dyDescent="0.2">
      <c r="A56" s="378"/>
      <c r="B56" s="379"/>
      <c r="C56" s="379"/>
      <c r="D56" s="379"/>
      <c r="E56" s="86"/>
      <c r="F56" s="87"/>
      <c r="G56" s="88"/>
      <c r="H56" s="328" t="s">
        <v>92</v>
      </c>
      <c r="I56" s="328"/>
      <c r="J56" s="70"/>
      <c r="K56" s="95"/>
      <c r="L56" s="1"/>
      <c r="M56" s="1"/>
    </row>
    <row r="57" spans="1:13" ht="18" x14ac:dyDescent="0.25">
      <c r="A57" s="380" t="s">
        <v>72</v>
      </c>
      <c r="B57" s="381"/>
      <c r="C57" s="381"/>
      <c r="D57" s="381"/>
      <c r="E57" s="381"/>
      <c r="F57" s="381"/>
      <c r="G57" s="381"/>
      <c r="H57" s="381"/>
      <c r="I57" s="71"/>
      <c r="J57" s="71" t="s">
        <v>5</v>
      </c>
      <c r="K57" s="51">
        <f>SUM(K53:K56)</f>
        <v>0</v>
      </c>
    </row>
    <row r="59" spans="1:13" x14ac:dyDescent="0.2">
      <c r="A59" s="250" t="s">
        <v>77</v>
      </c>
    </row>
  </sheetData>
  <mergeCells count="63">
    <mergeCell ref="A51:I51"/>
    <mergeCell ref="A52:H52"/>
    <mergeCell ref="A54:D54"/>
    <mergeCell ref="H54:I54"/>
    <mergeCell ref="H53:I53"/>
    <mergeCell ref="H55:I55"/>
    <mergeCell ref="A56:D56"/>
    <mergeCell ref="H56:I56"/>
    <mergeCell ref="A57:H57"/>
    <mergeCell ref="A12:B12"/>
    <mergeCell ref="B49:F49"/>
    <mergeCell ref="H49:I49"/>
    <mergeCell ref="B50:F50"/>
    <mergeCell ref="H50:I50"/>
    <mergeCell ref="A45:I45"/>
    <mergeCell ref="A46:I46"/>
    <mergeCell ref="B48:F48"/>
    <mergeCell ref="H48:I48"/>
    <mergeCell ref="A47:I47"/>
    <mergeCell ref="F24:K24"/>
    <mergeCell ref="A25:K25"/>
    <mergeCell ref="A26:K26"/>
    <mergeCell ref="A43:I43"/>
    <mergeCell ref="A44:I44"/>
    <mergeCell ref="A39:I39"/>
    <mergeCell ref="A27:I27"/>
    <mergeCell ref="A13:B13"/>
    <mergeCell ref="A23:E24"/>
    <mergeCell ref="A22:B22"/>
    <mergeCell ref="A20:B20"/>
    <mergeCell ref="A21:B21"/>
    <mergeCell ref="A42:K42"/>
    <mergeCell ref="A36:K36"/>
    <mergeCell ref="A41:H41"/>
    <mergeCell ref="A37:I37"/>
    <mergeCell ref="A38:I38"/>
    <mergeCell ref="A28:I28"/>
    <mergeCell ref="A29:I29"/>
    <mergeCell ref="A40:I40"/>
    <mergeCell ref="A30:H30"/>
    <mergeCell ref="A32:I32"/>
    <mergeCell ref="A33:I33"/>
    <mergeCell ref="A31:K31"/>
    <mergeCell ref="A34:I34"/>
    <mergeCell ref="A35:H35"/>
    <mergeCell ref="C1:E1"/>
    <mergeCell ref="A5:D5"/>
    <mergeCell ref="A6:B6"/>
    <mergeCell ref="A1:B1"/>
    <mergeCell ref="B2:K2"/>
    <mergeCell ref="A3:K3"/>
    <mergeCell ref="F5:K5"/>
    <mergeCell ref="A4:B4"/>
    <mergeCell ref="A19:B19"/>
    <mergeCell ref="A18:B18"/>
    <mergeCell ref="A7:B7"/>
    <mergeCell ref="A8:B8"/>
    <mergeCell ref="A9:B9"/>
    <mergeCell ref="A10:B10"/>
    <mergeCell ref="A14:B14"/>
    <mergeCell ref="A15:B15"/>
    <mergeCell ref="A16:B16"/>
    <mergeCell ref="A11:K11"/>
  </mergeCells>
  <phoneticPr fontId="0" type="noConversion"/>
  <printOptions horizontalCentered="1" gridLines="1"/>
  <pageMargins left="0.25" right="0.25" top="1" bottom="1" header="0.48" footer="0.5"/>
  <pageSetup scale="81" orientation="portrait" r:id="rId1"/>
  <headerFooter alignWithMargins="0">
    <oddHeader>&amp;L&amp;"Arial,Bold"&amp;24Year 3&amp;C&amp;20Summary Proposal Budget</oddHeader>
  </headerFooter>
  <ignoredErrors>
    <ignoredError sqref="J6:J10 J12:J16 J18:J22" evalError="1"/>
    <ignoredError sqref="G1 I1" evalError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workbookViewId="0">
      <selection activeCell="H12" sqref="H12:H16"/>
    </sheetView>
  </sheetViews>
  <sheetFormatPr defaultRowHeight="12.75" x14ac:dyDescent="0.2"/>
  <cols>
    <col min="1" max="1" width="9.7109375" customWidth="1"/>
    <col min="2" max="2" width="19.5703125" customWidth="1"/>
    <col min="3" max="3" width="9" customWidth="1"/>
    <col min="4" max="4" width="10" customWidth="1"/>
    <col min="5" max="5" width="9.28515625" customWidth="1"/>
    <col min="6" max="6" width="12" customWidth="1"/>
    <col min="7" max="7" width="12.7109375" customWidth="1"/>
    <col min="8" max="8" width="12.28515625" style="16" customWidth="1"/>
    <col min="9" max="9" width="12.7109375" customWidth="1"/>
    <col min="10" max="10" width="9" customWidth="1"/>
    <col min="11" max="11" width="11.5703125" customWidth="1"/>
    <col min="12" max="12" width="3.140625" customWidth="1"/>
    <col min="13" max="13" width="9.7109375" hidden="1" customWidth="1"/>
    <col min="14" max="14" width="9.7109375" customWidth="1"/>
    <col min="15" max="15" width="10" customWidth="1"/>
    <col min="16" max="16" width="19.28515625" customWidth="1"/>
  </cols>
  <sheetData>
    <row r="1" spans="1:18" ht="22.5" customHeight="1" x14ac:dyDescent="0.25">
      <c r="A1" s="352" t="s">
        <v>78</v>
      </c>
      <c r="B1" s="349"/>
      <c r="C1" s="349">
        <f>Year1!C1</f>
        <v>0</v>
      </c>
      <c r="D1" s="349"/>
      <c r="E1" s="349"/>
      <c r="F1" s="129" t="s">
        <v>61</v>
      </c>
      <c r="G1" s="135">
        <f>DATE(YEAR(M13)+M1,MONTH(M13),DAY(M13))</f>
        <v>42614</v>
      </c>
      <c r="H1" s="130" t="s">
        <v>62</v>
      </c>
      <c r="I1" s="135">
        <f>DATE(YEAR(M14)+M1,MONTH(M14),DAY(M14))</f>
        <v>42978</v>
      </c>
      <c r="J1" s="131"/>
      <c r="K1" s="132" t="s">
        <v>26</v>
      </c>
      <c r="L1" s="4"/>
      <c r="M1" s="4">
        <v>1</v>
      </c>
    </row>
    <row r="2" spans="1:18" ht="21" customHeight="1" x14ac:dyDescent="0.25">
      <c r="A2" s="126" t="s">
        <v>68</v>
      </c>
      <c r="B2" s="345" t="str">
        <f>Year1!B2</f>
        <v xml:space="preserve">                                                                                </v>
      </c>
      <c r="C2" s="345"/>
      <c r="D2" s="345"/>
      <c r="E2" s="345"/>
      <c r="F2" s="345"/>
      <c r="G2" s="345"/>
      <c r="H2" s="345"/>
      <c r="I2" s="345"/>
      <c r="J2" s="345"/>
      <c r="K2" s="346"/>
      <c r="L2" s="4"/>
      <c r="M2" s="4"/>
    </row>
    <row r="3" spans="1:18" ht="13.5" customHeight="1" thickBo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5"/>
      <c r="L3" s="4"/>
      <c r="M3" s="4" t="s">
        <v>70</v>
      </c>
      <c r="N3" s="254"/>
      <c r="O3" s="255"/>
      <c r="P3" s="255"/>
      <c r="Q3" s="34"/>
    </row>
    <row r="4" spans="1:18" ht="25.5" x14ac:dyDescent="0.2">
      <c r="A4" s="350"/>
      <c r="B4" s="351"/>
      <c r="C4" s="48" t="s">
        <v>9</v>
      </c>
      <c r="D4" s="48" t="s">
        <v>10</v>
      </c>
      <c r="E4" s="48" t="s">
        <v>13</v>
      </c>
      <c r="F4" s="48" t="s">
        <v>11</v>
      </c>
      <c r="G4" s="48" t="s">
        <v>12</v>
      </c>
      <c r="H4" s="276" t="s">
        <v>28</v>
      </c>
      <c r="I4" s="48" t="s">
        <v>0</v>
      </c>
      <c r="J4" s="48" t="s">
        <v>69</v>
      </c>
      <c r="K4" s="48" t="s">
        <v>5</v>
      </c>
      <c r="L4" s="2"/>
      <c r="M4" s="227">
        <v>0.03</v>
      </c>
      <c r="N4" s="251"/>
      <c r="O4" s="251"/>
      <c r="P4" s="253"/>
      <c r="Q4" s="34"/>
    </row>
    <row r="5" spans="1:18" x14ac:dyDescent="0.2">
      <c r="A5" s="340" t="s">
        <v>14</v>
      </c>
      <c r="B5" s="340"/>
      <c r="C5" s="340"/>
      <c r="D5" s="340"/>
      <c r="E5" s="8" t="s">
        <v>32</v>
      </c>
      <c r="F5" s="356"/>
      <c r="G5" s="356"/>
      <c r="H5" s="356"/>
      <c r="I5" s="356"/>
      <c r="J5" s="356"/>
      <c r="K5" s="357"/>
      <c r="L5" s="35"/>
      <c r="M5" s="6"/>
      <c r="N5" s="251"/>
      <c r="O5" s="251"/>
      <c r="P5" s="252"/>
      <c r="Q5" s="34"/>
    </row>
    <row r="6" spans="1:18" x14ac:dyDescent="0.2">
      <c r="A6" s="338">
        <f>Year1!A6</f>
        <v>0</v>
      </c>
      <c r="B6" s="339"/>
      <c r="C6" s="56" t="str">
        <f>Year1!C6</f>
        <v>PI</v>
      </c>
      <c r="D6" s="23">
        <v>0</v>
      </c>
      <c r="E6" s="24">
        <v>0</v>
      </c>
      <c r="F6" s="25">
        <f>Year3!F6*(1+M4)</f>
        <v>0</v>
      </c>
      <c r="G6" s="25">
        <f>SUM(F6/9)*E6*D6</f>
        <v>0</v>
      </c>
      <c r="H6" s="277">
        <v>0</v>
      </c>
      <c r="I6" s="26">
        <f>G6*22.6%</f>
        <v>0</v>
      </c>
      <c r="J6" s="99" t="e">
        <f>SUM(I6/G6)</f>
        <v>#DIV/0!</v>
      </c>
      <c r="K6" s="25">
        <f>G6+I6</f>
        <v>0</v>
      </c>
      <c r="L6" s="6"/>
      <c r="M6" s="6"/>
      <c r="N6" s="251"/>
      <c r="O6" s="251"/>
      <c r="P6" s="253"/>
      <c r="Q6" s="34"/>
    </row>
    <row r="7" spans="1:18" x14ac:dyDescent="0.2">
      <c r="A7" s="338">
        <f>Year1!A7</f>
        <v>0</v>
      </c>
      <c r="B7" s="339"/>
      <c r="C7" s="56">
        <f>Year1!C7</f>
        <v>0</v>
      </c>
      <c r="D7" s="27">
        <v>0</v>
      </c>
      <c r="E7" s="24">
        <v>0</v>
      </c>
      <c r="F7" s="25">
        <f>Year3!F7*(1+M4)</f>
        <v>0</v>
      </c>
      <c r="G7" s="25">
        <f>SUM(F7/9)*E7*D7</f>
        <v>0</v>
      </c>
      <c r="H7" s="277">
        <v>0</v>
      </c>
      <c r="I7" s="26">
        <f>G7*22.6%</f>
        <v>0</v>
      </c>
      <c r="J7" s="99" t="e">
        <f>SUM(I7/G7)</f>
        <v>#DIV/0!</v>
      </c>
      <c r="K7" s="25">
        <f>G7+I7</f>
        <v>0</v>
      </c>
      <c r="L7" s="6"/>
      <c r="M7" s="6"/>
      <c r="N7" s="251"/>
      <c r="O7" s="251"/>
      <c r="P7" s="253"/>
      <c r="Q7" s="34"/>
    </row>
    <row r="8" spans="1:18" x14ac:dyDescent="0.2">
      <c r="A8" s="338">
        <f>Year1!A8</f>
        <v>0</v>
      </c>
      <c r="B8" s="339"/>
      <c r="C8" s="56">
        <f>Year1!C8</f>
        <v>0</v>
      </c>
      <c r="D8" s="23">
        <v>0</v>
      </c>
      <c r="E8" s="24">
        <v>0</v>
      </c>
      <c r="F8" s="25">
        <f>Year3!F8*(1+M4)</f>
        <v>0</v>
      </c>
      <c r="G8" s="25">
        <f>SUM(F8/9)*E8*D8</f>
        <v>0</v>
      </c>
      <c r="H8" s="277">
        <v>0</v>
      </c>
      <c r="I8" s="26">
        <f>G8*22.6%</f>
        <v>0</v>
      </c>
      <c r="J8" s="99" t="e">
        <f>SUM(I8/G8)</f>
        <v>#DIV/0!</v>
      </c>
      <c r="K8" s="25">
        <f>G8+I8</f>
        <v>0</v>
      </c>
      <c r="L8" s="6"/>
      <c r="M8" s="6"/>
      <c r="N8" s="256"/>
      <c r="O8" s="257"/>
      <c r="P8" s="258"/>
      <c r="R8" s="17"/>
    </row>
    <row r="9" spans="1:18" x14ac:dyDescent="0.2">
      <c r="A9" s="338">
        <f>Year1!A9</f>
        <v>0</v>
      </c>
      <c r="B9" s="339"/>
      <c r="C9" s="56">
        <f>Year1!C9</f>
        <v>0</v>
      </c>
      <c r="D9" s="23">
        <v>0</v>
      </c>
      <c r="E9" s="24">
        <v>0</v>
      </c>
      <c r="F9" s="25">
        <f>Year3!F9*(1+M4)</f>
        <v>0</v>
      </c>
      <c r="G9" s="25">
        <f>SUM(F9/9)*E9*D9</f>
        <v>0</v>
      </c>
      <c r="H9" s="277">
        <v>0</v>
      </c>
      <c r="I9" s="26">
        <f>G9*22.6%</f>
        <v>0</v>
      </c>
      <c r="J9" s="99" t="e">
        <f>SUM(I9/G9)</f>
        <v>#DIV/0!</v>
      </c>
      <c r="K9" s="25">
        <f>G9+I9</f>
        <v>0</v>
      </c>
      <c r="L9" s="6"/>
      <c r="M9" s="6"/>
      <c r="N9" s="259"/>
      <c r="O9" s="260"/>
      <c r="P9" s="260"/>
    </row>
    <row r="10" spans="1:18" x14ac:dyDescent="0.2">
      <c r="A10" s="338">
        <f>Year1!A10</f>
        <v>0</v>
      </c>
      <c r="B10" s="339"/>
      <c r="C10" s="56">
        <f>Year1!C10</f>
        <v>0</v>
      </c>
      <c r="D10" s="23">
        <v>0</v>
      </c>
      <c r="E10" s="24">
        <v>0</v>
      </c>
      <c r="F10" s="25">
        <f>Year3!F10*(1+M4)</f>
        <v>0</v>
      </c>
      <c r="G10" s="25">
        <f>SUM(F10/9)*E10*D10</f>
        <v>0</v>
      </c>
      <c r="H10" s="277">
        <v>0</v>
      </c>
      <c r="I10" s="26">
        <f>G10*22.6%</f>
        <v>0</v>
      </c>
      <c r="J10" s="99" t="e">
        <f>SUM(I10/G10)</f>
        <v>#DIV/0!</v>
      </c>
      <c r="K10" s="25">
        <f>G10+I10</f>
        <v>0</v>
      </c>
      <c r="L10" s="6"/>
      <c r="M10" s="6"/>
      <c r="N10" s="253"/>
      <c r="O10" s="261"/>
      <c r="P10" s="261"/>
    </row>
    <row r="11" spans="1:18" x14ac:dyDescent="0.2">
      <c r="A11" s="340" t="s">
        <v>15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  <c r="L11" s="6"/>
      <c r="M11" s="6"/>
      <c r="N11" s="13"/>
      <c r="O11" s="36"/>
      <c r="P11" s="34"/>
    </row>
    <row r="12" spans="1:18" x14ac:dyDescent="0.2">
      <c r="A12" s="338">
        <f>Year1!A12</f>
        <v>0</v>
      </c>
      <c r="B12" s="339"/>
      <c r="C12" s="56">
        <f>Year1!C12</f>
        <v>0</v>
      </c>
      <c r="D12" s="28">
        <v>0</v>
      </c>
      <c r="E12" s="29">
        <v>0</v>
      </c>
      <c r="F12" s="25">
        <f>Year3!F12*(1+M4)</f>
        <v>0</v>
      </c>
      <c r="G12" s="25">
        <f>SUM(F12/12)*E12*D12</f>
        <v>0</v>
      </c>
      <c r="H12" s="277">
        <v>0</v>
      </c>
      <c r="I12" s="26">
        <f>G12*22.6%</f>
        <v>0</v>
      </c>
      <c r="J12" s="99" t="e">
        <f>SUM(I12/G12)</f>
        <v>#DIV/0!</v>
      </c>
      <c r="K12" s="25">
        <f>G12+I12</f>
        <v>0</v>
      </c>
      <c r="L12" s="6"/>
      <c r="M12" s="6"/>
      <c r="N12" s="14"/>
      <c r="O12" s="36"/>
      <c r="P12" s="34"/>
    </row>
    <row r="13" spans="1:18" x14ac:dyDescent="0.2">
      <c r="A13" s="338">
        <f>Year1!A13</f>
        <v>0</v>
      </c>
      <c r="B13" s="339"/>
      <c r="C13" s="56">
        <f>Year1!C13</f>
        <v>0</v>
      </c>
      <c r="D13" s="28">
        <v>0</v>
      </c>
      <c r="E13" s="29">
        <v>0</v>
      </c>
      <c r="F13" s="25">
        <f>Year3!F13*(1+M4)</f>
        <v>0</v>
      </c>
      <c r="G13" s="25">
        <f>SUM(F13/12)*E13*D13</f>
        <v>0</v>
      </c>
      <c r="H13" s="277">
        <v>0</v>
      </c>
      <c r="I13" s="26">
        <f>G13*22.6%</f>
        <v>0</v>
      </c>
      <c r="J13" s="99" t="e">
        <f>SUM(I13/G13)</f>
        <v>#DIV/0!</v>
      </c>
      <c r="K13" s="25">
        <f>G13+I13</f>
        <v>0</v>
      </c>
      <c r="L13" s="6"/>
      <c r="M13" s="228">
        <f>Year3!G1</f>
        <v>42248</v>
      </c>
      <c r="N13" s="14"/>
      <c r="O13" s="36"/>
      <c r="P13" s="44"/>
    </row>
    <row r="14" spans="1:18" x14ac:dyDescent="0.2">
      <c r="A14" s="338">
        <f>Year1!A14</f>
        <v>0</v>
      </c>
      <c r="B14" s="339"/>
      <c r="C14" s="56">
        <f>Year1!C14</f>
        <v>0</v>
      </c>
      <c r="D14" s="28">
        <v>0</v>
      </c>
      <c r="E14" s="29">
        <v>0</v>
      </c>
      <c r="F14" s="25">
        <f>Year3!F14*(1+M4)</f>
        <v>0</v>
      </c>
      <c r="G14" s="25">
        <f>SUM(F14/12)*E14*D14</f>
        <v>0</v>
      </c>
      <c r="H14" s="277">
        <v>0</v>
      </c>
      <c r="I14" s="26">
        <f>G14*22.6%</f>
        <v>0</v>
      </c>
      <c r="J14" s="99" t="e">
        <f>SUM(I14/G14)</f>
        <v>#DIV/0!</v>
      </c>
      <c r="K14" s="25">
        <f>G14+I14</f>
        <v>0</v>
      </c>
      <c r="L14" s="6"/>
      <c r="M14" s="228">
        <f>Year3!I1</f>
        <v>42613</v>
      </c>
      <c r="N14" s="14"/>
      <c r="O14" s="36"/>
      <c r="P14" s="44"/>
    </row>
    <row r="15" spans="1:18" x14ac:dyDescent="0.2">
      <c r="A15" s="338">
        <f>Year1!A15</f>
        <v>0</v>
      </c>
      <c r="B15" s="339"/>
      <c r="C15" s="56">
        <f>Year1!C15</f>
        <v>0</v>
      </c>
      <c r="D15" s="28">
        <v>0</v>
      </c>
      <c r="E15" s="29">
        <v>0</v>
      </c>
      <c r="F15" s="25">
        <f>Year3!F15*(1+M4)</f>
        <v>0</v>
      </c>
      <c r="G15" s="25">
        <f>SUM(F15/12)*E15*D15</f>
        <v>0</v>
      </c>
      <c r="H15" s="277">
        <v>0</v>
      </c>
      <c r="I15" s="26">
        <f>G15*22.6%</f>
        <v>0</v>
      </c>
      <c r="J15" s="99" t="e">
        <f>SUM(I15/G15)</f>
        <v>#DIV/0!</v>
      </c>
      <c r="K15" s="25">
        <f>G15+I15</f>
        <v>0</v>
      </c>
      <c r="L15" s="6"/>
      <c r="M15" s="6"/>
      <c r="N15" s="14"/>
      <c r="P15" s="44"/>
    </row>
    <row r="16" spans="1:18" x14ac:dyDescent="0.2">
      <c r="A16" s="338">
        <f>Year1!A16</f>
        <v>0</v>
      </c>
      <c r="B16" s="339"/>
      <c r="C16" s="56">
        <f>Year1!C16</f>
        <v>0</v>
      </c>
      <c r="D16" s="23">
        <v>0</v>
      </c>
      <c r="E16" s="29">
        <v>0</v>
      </c>
      <c r="F16" s="25">
        <f>Year3!F16*(1+M4)</f>
        <v>0</v>
      </c>
      <c r="G16" s="25">
        <f>SUM(F16/12)*E16*D16</f>
        <v>0</v>
      </c>
      <c r="H16" s="277">
        <v>0</v>
      </c>
      <c r="I16" s="26">
        <f>G16*22.6%</f>
        <v>0</v>
      </c>
      <c r="J16" s="99" t="e">
        <f>SUM(I16/G16)</f>
        <v>#DIV/0!</v>
      </c>
      <c r="K16" s="25">
        <f>G16+I16</f>
        <v>0</v>
      </c>
      <c r="L16" s="6"/>
      <c r="M16" s="6"/>
      <c r="N16" s="14"/>
      <c r="P16" s="44"/>
    </row>
    <row r="17" spans="1:15" ht="14.25" customHeight="1" x14ac:dyDescent="0.2">
      <c r="A17" s="19" t="s">
        <v>16</v>
      </c>
      <c r="B17" s="19"/>
      <c r="C17" s="7"/>
      <c r="D17" s="10" t="s">
        <v>6</v>
      </c>
      <c r="E17" s="11" t="s">
        <v>7</v>
      </c>
      <c r="F17" s="12" t="s">
        <v>8</v>
      </c>
      <c r="G17" s="40"/>
      <c r="H17" s="15"/>
      <c r="I17" s="9"/>
      <c r="J17" s="9"/>
      <c r="K17" s="18"/>
      <c r="L17" s="6"/>
      <c r="M17" s="6"/>
    </row>
    <row r="18" spans="1:15" x14ac:dyDescent="0.2">
      <c r="A18" s="338">
        <f>Year1!A18</f>
        <v>0</v>
      </c>
      <c r="B18" s="339"/>
      <c r="C18" s="22">
        <f>Year1!C18</f>
        <v>0</v>
      </c>
      <c r="D18" s="30">
        <v>0</v>
      </c>
      <c r="E18" s="31">
        <v>0</v>
      </c>
      <c r="F18" s="32">
        <f>Year3!F18*(1+M4)</f>
        <v>0</v>
      </c>
      <c r="G18" s="37">
        <f>E18*F18*D18</f>
        <v>0</v>
      </c>
      <c r="H18" s="39" t="s">
        <v>29</v>
      </c>
      <c r="I18" s="38">
        <f>SUM(G18*7%)</f>
        <v>0</v>
      </c>
      <c r="J18" s="99" t="e">
        <f>SUM(I18/G18)</f>
        <v>#DIV/0!</v>
      </c>
      <c r="K18" s="33">
        <f>SUM(G18:I18)</f>
        <v>0</v>
      </c>
      <c r="L18" s="6"/>
      <c r="M18" s="6"/>
    </row>
    <row r="19" spans="1:15" x14ac:dyDescent="0.2">
      <c r="A19" s="338">
        <f>Year1!A19</f>
        <v>0</v>
      </c>
      <c r="B19" s="339"/>
      <c r="C19" s="22">
        <f>Year1!C19</f>
        <v>0</v>
      </c>
      <c r="D19" s="30">
        <v>0</v>
      </c>
      <c r="E19" s="31">
        <v>0</v>
      </c>
      <c r="F19" s="32">
        <f>Year3!F19*(1+M4)</f>
        <v>0</v>
      </c>
      <c r="G19" s="41">
        <f>E19*F19*D19</f>
        <v>0</v>
      </c>
      <c r="H19" s="39" t="s">
        <v>29</v>
      </c>
      <c r="I19" s="42">
        <f>SUM(G19*7%)</f>
        <v>0</v>
      </c>
      <c r="J19" s="99" t="e">
        <f>SUM(I19/G19)</f>
        <v>#DIV/0!</v>
      </c>
      <c r="K19" s="33">
        <f>SUM(G19:I19)</f>
        <v>0</v>
      </c>
      <c r="L19" s="6"/>
      <c r="M19" s="6"/>
    </row>
    <row r="20" spans="1:15" x14ac:dyDescent="0.2">
      <c r="A20" s="338">
        <f>Year1!A20</f>
        <v>0</v>
      </c>
      <c r="B20" s="339"/>
      <c r="C20" s="22">
        <f>Year1!C20</f>
        <v>0</v>
      </c>
      <c r="D20" s="23">
        <v>0</v>
      </c>
      <c r="E20" s="31">
        <v>0</v>
      </c>
      <c r="F20" s="32">
        <f>Year3!F20*(1+M4)</f>
        <v>0</v>
      </c>
      <c r="G20" s="37">
        <f>E20*F20*D20</f>
        <v>0</v>
      </c>
      <c r="H20" s="39" t="s">
        <v>29</v>
      </c>
      <c r="I20" s="38">
        <f>SUM(G20*7%)</f>
        <v>0</v>
      </c>
      <c r="J20" s="99" t="e">
        <f>SUM(I20/G20)</f>
        <v>#DIV/0!</v>
      </c>
      <c r="K20" s="33">
        <f>SUM(G20:I20)</f>
        <v>0</v>
      </c>
      <c r="L20" s="6"/>
      <c r="M20" s="6"/>
    </row>
    <row r="21" spans="1:15" x14ac:dyDescent="0.2">
      <c r="A21" s="338">
        <f>Year1!A21</f>
        <v>0</v>
      </c>
      <c r="B21" s="339"/>
      <c r="C21" s="22">
        <f>Year1!C21</f>
        <v>0</v>
      </c>
      <c r="D21" s="23">
        <v>0</v>
      </c>
      <c r="E21" s="31">
        <v>0</v>
      </c>
      <c r="F21" s="32">
        <f>Year3!F21*(1+M4)</f>
        <v>0</v>
      </c>
      <c r="G21" s="37">
        <f>E21*F21*D21</f>
        <v>0</v>
      </c>
      <c r="H21" s="39"/>
      <c r="I21" s="38">
        <f>SUM(G21*7%)</f>
        <v>0</v>
      </c>
      <c r="J21" s="99" t="e">
        <f>SUM(I21/G21)</f>
        <v>#DIV/0!</v>
      </c>
      <c r="K21" s="33">
        <f>SUM(G21:I21)</f>
        <v>0</v>
      </c>
      <c r="L21" s="6"/>
      <c r="M21" s="6"/>
    </row>
    <row r="22" spans="1:15" x14ac:dyDescent="0.2">
      <c r="A22" s="338">
        <f>Year1!A22</f>
        <v>0</v>
      </c>
      <c r="B22" s="339"/>
      <c r="C22" s="22">
        <f>Year1!C22</f>
        <v>0</v>
      </c>
      <c r="D22" s="23">
        <v>0</v>
      </c>
      <c r="E22" s="31">
        <v>0</v>
      </c>
      <c r="F22" s="32">
        <f>Year3!F22*(1+M4)</f>
        <v>0</v>
      </c>
      <c r="G22" s="45">
        <f>E22*F22*D22</f>
        <v>0</v>
      </c>
      <c r="H22" s="39" t="s">
        <v>29</v>
      </c>
      <c r="I22" s="46">
        <f>SUM(G22*7%)</f>
        <v>0</v>
      </c>
      <c r="J22" s="99" t="e">
        <f>SUM(I22/G22)</f>
        <v>#DIV/0!</v>
      </c>
      <c r="K22" s="47">
        <f>SUM(G22:I22)</f>
        <v>0</v>
      </c>
      <c r="L22" s="6"/>
      <c r="M22" s="6"/>
    </row>
    <row r="23" spans="1:15" x14ac:dyDescent="0.2">
      <c r="A23" s="347"/>
      <c r="B23" s="347"/>
      <c r="C23" s="347"/>
      <c r="D23" s="347"/>
      <c r="E23" s="347"/>
      <c r="F23" s="43" t="s">
        <v>1</v>
      </c>
      <c r="G23" s="49">
        <f>SUM(G6:G22)</f>
        <v>0</v>
      </c>
      <c r="H23" s="20"/>
      <c r="I23" s="49">
        <f>SUM(I6:I22)</f>
        <v>0</v>
      </c>
      <c r="J23" s="49"/>
      <c r="K23" s="50">
        <f>SUM(K6:K22)</f>
        <v>0</v>
      </c>
      <c r="L23" s="5"/>
      <c r="M23" s="5"/>
    </row>
    <row r="24" spans="1:15" x14ac:dyDescent="0.2">
      <c r="A24" s="348"/>
      <c r="B24" s="348"/>
      <c r="C24" s="348"/>
      <c r="D24" s="348"/>
      <c r="E24" s="348"/>
      <c r="F24" s="342"/>
      <c r="G24" s="342"/>
      <c r="H24" s="342"/>
      <c r="I24" s="342"/>
      <c r="J24" s="342"/>
      <c r="K24" s="343"/>
      <c r="L24" s="5"/>
      <c r="M24" s="5"/>
    </row>
    <row r="25" spans="1:15" ht="16.5" customHeight="1" x14ac:dyDescent="0.25">
      <c r="A25" s="344" t="s">
        <v>35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  <c r="L25" s="21"/>
      <c r="M25" s="5"/>
    </row>
    <row r="26" spans="1:15" x14ac:dyDescent="0.2">
      <c r="A26" s="358" t="s">
        <v>60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1"/>
      <c r="L26" s="21"/>
      <c r="M26" s="5"/>
    </row>
    <row r="27" spans="1:15" x14ac:dyDescent="0.2">
      <c r="A27" s="363"/>
      <c r="B27" s="364"/>
      <c r="C27" s="364"/>
      <c r="D27" s="364"/>
      <c r="E27" s="364"/>
      <c r="F27" s="364"/>
      <c r="G27" s="364"/>
      <c r="H27" s="364"/>
      <c r="I27" s="364"/>
      <c r="J27" s="77"/>
      <c r="K27" s="75">
        <v>0</v>
      </c>
      <c r="L27" s="5"/>
      <c r="M27" s="5"/>
    </row>
    <row r="28" spans="1:15" x14ac:dyDescent="0.2">
      <c r="A28" s="367"/>
      <c r="B28" s="368"/>
      <c r="C28" s="368"/>
      <c r="D28" s="368"/>
      <c r="E28" s="368"/>
      <c r="F28" s="368"/>
      <c r="G28" s="368"/>
      <c r="H28" s="368"/>
      <c r="I28" s="368"/>
      <c r="J28" s="64"/>
      <c r="K28" s="76">
        <v>0</v>
      </c>
      <c r="L28" s="5"/>
      <c r="M28" s="5"/>
    </row>
    <row r="29" spans="1:15" x14ac:dyDescent="0.2">
      <c r="A29" s="369"/>
      <c r="B29" s="370"/>
      <c r="C29" s="370"/>
      <c r="D29" s="370"/>
      <c r="E29" s="370"/>
      <c r="F29" s="370"/>
      <c r="G29" s="370"/>
      <c r="H29" s="370"/>
      <c r="I29" s="370"/>
      <c r="J29" s="61"/>
      <c r="K29" s="78">
        <v>0</v>
      </c>
      <c r="L29" s="5"/>
      <c r="M29" s="5"/>
    </row>
    <row r="30" spans="1:15" x14ac:dyDescent="0.2">
      <c r="A30" s="371"/>
      <c r="B30" s="342"/>
      <c r="C30" s="342"/>
      <c r="D30" s="342"/>
      <c r="E30" s="342"/>
      <c r="F30" s="342"/>
      <c r="G30" s="342"/>
      <c r="H30" s="342"/>
      <c r="I30" s="79"/>
      <c r="J30" s="80" t="s">
        <v>5</v>
      </c>
      <c r="K30" s="52">
        <f>SUM(K26:K29)</f>
        <v>0</v>
      </c>
      <c r="L30" s="3"/>
      <c r="M30" s="3"/>
    </row>
    <row r="31" spans="1:15" x14ac:dyDescent="0.2">
      <c r="A31" s="358" t="s">
        <v>40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  <c r="L31" s="35"/>
      <c r="M31" s="6"/>
    </row>
    <row r="32" spans="1:15" x14ac:dyDescent="0.2">
      <c r="A32" s="361" t="s">
        <v>48</v>
      </c>
      <c r="B32" s="362"/>
      <c r="C32" s="362"/>
      <c r="D32" s="362"/>
      <c r="E32" s="362"/>
      <c r="F32" s="362"/>
      <c r="G32" s="362"/>
      <c r="H32" s="362"/>
      <c r="I32" s="362"/>
      <c r="J32" s="74"/>
      <c r="K32" s="72">
        <v>0</v>
      </c>
      <c r="L32" s="3"/>
      <c r="M32" s="3"/>
      <c r="O32" s="58"/>
    </row>
    <row r="33" spans="1:16" x14ac:dyDescent="0.2">
      <c r="A33" s="365" t="s">
        <v>49</v>
      </c>
      <c r="B33" s="366"/>
      <c r="C33" s="366"/>
      <c r="D33" s="366"/>
      <c r="E33" s="366"/>
      <c r="F33" s="366"/>
      <c r="G33" s="366"/>
      <c r="H33" s="366"/>
      <c r="I33" s="366"/>
      <c r="J33" s="65"/>
      <c r="K33" s="82">
        <v>0</v>
      </c>
      <c r="L33" s="3"/>
      <c r="M33" s="3"/>
    </row>
    <row r="34" spans="1:16" x14ac:dyDescent="0.2">
      <c r="A34" s="372" t="s">
        <v>63</v>
      </c>
      <c r="B34" s="338"/>
      <c r="C34" s="338"/>
      <c r="D34" s="338"/>
      <c r="E34" s="338"/>
      <c r="F34" s="338"/>
      <c r="G34" s="338"/>
      <c r="H34" s="338"/>
      <c r="I34" s="338"/>
      <c r="J34" s="60"/>
      <c r="K34" s="82">
        <v>0</v>
      </c>
      <c r="L34" s="3"/>
      <c r="M34" s="3"/>
    </row>
    <row r="35" spans="1:16" x14ac:dyDescent="0.2">
      <c r="A35" s="373"/>
      <c r="B35" s="348"/>
      <c r="C35" s="348"/>
      <c r="D35" s="348"/>
      <c r="E35" s="348"/>
      <c r="F35" s="348"/>
      <c r="G35" s="348"/>
      <c r="H35" s="348"/>
      <c r="I35" s="79"/>
      <c r="J35" s="80" t="s">
        <v>5</v>
      </c>
      <c r="K35" s="52">
        <f>SUM(K31:K34)</f>
        <v>0</v>
      </c>
      <c r="L35" s="3"/>
      <c r="M35" s="3"/>
    </row>
    <row r="36" spans="1:16" x14ac:dyDescent="0.2">
      <c r="A36" s="358" t="s">
        <v>59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  <c r="L36" s="35"/>
      <c r="M36" s="6"/>
    </row>
    <row r="37" spans="1:16" x14ac:dyDescent="0.2">
      <c r="A37" s="359" t="s">
        <v>83</v>
      </c>
      <c r="B37" s="360"/>
      <c r="C37" s="360"/>
      <c r="D37" s="360"/>
      <c r="E37" s="360"/>
      <c r="F37" s="360"/>
      <c r="G37" s="360"/>
      <c r="H37" s="360"/>
      <c r="I37" s="360"/>
      <c r="J37" s="85"/>
      <c r="K37" s="72">
        <v>0</v>
      </c>
      <c r="L37" s="3"/>
      <c r="M37" s="3"/>
    </row>
    <row r="38" spans="1:16" x14ac:dyDescent="0.2">
      <c r="A38" s="375" t="s">
        <v>57</v>
      </c>
      <c r="B38" s="347"/>
      <c r="C38" s="347"/>
      <c r="D38" s="347"/>
      <c r="E38" s="347"/>
      <c r="F38" s="347"/>
      <c r="G38" s="347"/>
      <c r="H38" s="347"/>
      <c r="I38" s="347"/>
      <c r="J38" s="66"/>
      <c r="K38" s="73">
        <v>0</v>
      </c>
      <c r="L38" s="3"/>
      <c r="M38" s="3"/>
      <c r="P38" s="58"/>
    </row>
    <row r="39" spans="1:16" x14ac:dyDescent="0.2">
      <c r="A39" s="375" t="s">
        <v>58</v>
      </c>
      <c r="B39" s="347"/>
      <c r="C39" s="347"/>
      <c r="D39" s="347"/>
      <c r="E39" s="347"/>
      <c r="F39" s="347"/>
      <c r="G39" s="347"/>
      <c r="H39" s="347"/>
      <c r="I39" s="347"/>
      <c r="J39" s="66"/>
      <c r="K39" s="73">
        <v>0</v>
      </c>
      <c r="L39" s="3"/>
      <c r="M39" s="3"/>
    </row>
    <row r="40" spans="1:16" x14ac:dyDescent="0.2">
      <c r="A40" s="376" t="s">
        <v>46</v>
      </c>
      <c r="B40" s="377"/>
      <c r="C40" s="377"/>
      <c r="D40" s="377"/>
      <c r="E40" s="377"/>
      <c r="F40" s="377"/>
      <c r="G40" s="377"/>
      <c r="H40" s="377"/>
      <c r="I40" s="377"/>
      <c r="J40" s="62"/>
      <c r="K40" s="82">
        <v>0</v>
      </c>
      <c r="L40" s="3"/>
      <c r="M40" s="3"/>
      <c r="N40" s="57"/>
      <c r="P40" s="58"/>
    </row>
    <row r="41" spans="1:16" x14ac:dyDescent="0.2">
      <c r="A41" s="371"/>
      <c r="B41" s="342"/>
      <c r="C41" s="342"/>
      <c r="D41" s="342"/>
      <c r="E41" s="342"/>
      <c r="F41" s="342"/>
      <c r="G41" s="342"/>
      <c r="H41" s="342"/>
      <c r="I41" s="79"/>
      <c r="J41" s="80" t="s">
        <v>5</v>
      </c>
      <c r="K41" s="52">
        <f>SUM(K37:K40)</f>
        <v>0</v>
      </c>
      <c r="L41" s="3"/>
      <c r="M41" s="3"/>
      <c r="N41" s="57"/>
      <c r="P41" s="58"/>
    </row>
    <row r="42" spans="1:16" x14ac:dyDescent="0.2">
      <c r="A42" s="358" t="s">
        <v>41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1"/>
      <c r="L42" s="35"/>
      <c r="M42" s="6"/>
      <c r="N42" s="57"/>
      <c r="P42" s="58"/>
    </row>
    <row r="43" spans="1:16" x14ac:dyDescent="0.2">
      <c r="A43" s="361" t="s">
        <v>42</v>
      </c>
      <c r="B43" s="362"/>
      <c r="C43" s="362"/>
      <c r="D43" s="362"/>
      <c r="E43" s="362"/>
      <c r="F43" s="362"/>
      <c r="G43" s="362"/>
      <c r="H43" s="362"/>
      <c r="I43" s="362"/>
      <c r="J43" s="74"/>
      <c r="K43" s="72">
        <v>0</v>
      </c>
      <c r="L43" s="3"/>
      <c r="M43" s="3"/>
    </row>
    <row r="44" spans="1:16" x14ac:dyDescent="0.2">
      <c r="A44" s="365" t="s">
        <v>47</v>
      </c>
      <c r="B44" s="366"/>
      <c r="C44" s="366"/>
      <c r="D44" s="366"/>
      <c r="E44" s="366"/>
      <c r="F44" s="366"/>
      <c r="G44" s="366"/>
      <c r="H44" s="366"/>
      <c r="I44" s="366"/>
      <c r="J44" s="65"/>
      <c r="K44" s="73">
        <v>0</v>
      </c>
      <c r="L44" s="3"/>
      <c r="M44" s="3"/>
    </row>
    <row r="45" spans="1:16" x14ac:dyDescent="0.2">
      <c r="A45" s="365" t="s">
        <v>43</v>
      </c>
      <c r="B45" s="366"/>
      <c r="C45" s="366"/>
      <c r="D45" s="366"/>
      <c r="E45" s="366"/>
      <c r="F45" s="366"/>
      <c r="G45" s="366"/>
      <c r="H45" s="366"/>
      <c r="I45" s="366"/>
      <c r="J45" s="65"/>
      <c r="K45" s="73">
        <v>0</v>
      </c>
      <c r="L45" s="3"/>
      <c r="M45" s="3"/>
    </row>
    <row r="46" spans="1:16" x14ac:dyDescent="0.2">
      <c r="A46" s="372" t="s">
        <v>44</v>
      </c>
      <c r="B46" s="338"/>
      <c r="C46" s="338"/>
      <c r="D46" s="338"/>
      <c r="E46" s="338"/>
      <c r="F46" s="338"/>
      <c r="G46" s="338"/>
      <c r="H46" s="338"/>
      <c r="I46" s="338"/>
      <c r="J46" s="60"/>
      <c r="K46" s="73">
        <v>0</v>
      </c>
      <c r="L46" s="3"/>
      <c r="M46" s="3" t="s">
        <v>66</v>
      </c>
    </row>
    <row r="47" spans="1:16" ht="15" thickBot="1" x14ac:dyDescent="0.25">
      <c r="A47" s="382" t="s">
        <v>81</v>
      </c>
      <c r="B47" s="362"/>
      <c r="C47" s="362"/>
      <c r="D47" s="362"/>
      <c r="E47" s="362"/>
      <c r="F47" s="362"/>
      <c r="G47" s="362"/>
      <c r="H47" s="362"/>
      <c r="I47" s="362"/>
      <c r="J47" s="74"/>
      <c r="K47" s="248">
        <f>SUM(G48:G50)</f>
        <v>0</v>
      </c>
      <c r="L47" s="3"/>
      <c r="M47" s="3"/>
    </row>
    <row r="48" spans="1:16" x14ac:dyDescent="0.2">
      <c r="A48" s="229" t="s">
        <v>37</v>
      </c>
      <c r="B48" s="383" t="s">
        <v>67</v>
      </c>
      <c r="C48" s="384"/>
      <c r="D48" s="384"/>
      <c r="E48" s="384"/>
      <c r="F48" s="385"/>
      <c r="G48" s="245">
        <v>0</v>
      </c>
      <c r="H48" s="374"/>
      <c r="I48" s="374"/>
      <c r="J48" s="81"/>
      <c r="K48" s="244"/>
      <c r="L48" s="3"/>
      <c r="M48" s="59">
        <f>IF(Year3!G48+Year2!G48+Year1!G48+G48&lt;=24999,G48,Year3!G48+Year2!G48+Year1!G48+G48-(G48+Year1!G48+Year2!G48+Year3!G48-25000)-Year3!M48-Year2!M48-Year1!M48)</f>
        <v>0</v>
      </c>
    </row>
    <row r="49" spans="1:13" x14ac:dyDescent="0.2">
      <c r="A49" s="230" t="s">
        <v>38</v>
      </c>
      <c r="B49" s="386" t="s">
        <v>67</v>
      </c>
      <c r="C49" s="387"/>
      <c r="D49" s="387"/>
      <c r="E49" s="387"/>
      <c r="F49" s="388"/>
      <c r="G49" s="246">
        <v>0</v>
      </c>
      <c r="H49" s="374"/>
      <c r="I49" s="374"/>
      <c r="J49" s="81"/>
      <c r="K49" s="244"/>
      <c r="L49" s="3"/>
      <c r="M49" s="59">
        <f>IF(Year3!G49+Year2!G49+Year1!G49+G49&lt;=24999,G49,Year3!G49+Year2!G49+Year1!G49+G49-(G49+Year1!G49+Year2!G49+Year3!G49-25000)-Year3!M49-Year2!M49-Year1!M49)</f>
        <v>0</v>
      </c>
    </row>
    <row r="50" spans="1:13" ht="13.5" thickBot="1" x14ac:dyDescent="0.25">
      <c r="A50" s="230" t="s">
        <v>39</v>
      </c>
      <c r="B50" s="389" t="s">
        <v>67</v>
      </c>
      <c r="C50" s="390"/>
      <c r="D50" s="390"/>
      <c r="E50" s="390"/>
      <c r="F50" s="391"/>
      <c r="G50" s="247">
        <v>0</v>
      </c>
      <c r="H50" s="374"/>
      <c r="I50" s="374"/>
      <c r="J50" s="81"/>
      <c r="K50" s="244"/>
      <c r="L50" s="3"/>
      <c r="M50" s="59">
        <f>IF(Year3!G50+Year2!G50+Year1!G50+G50&lt;=24999,G50,Year3!G50+Year2!G50+Year1!G50+G50-(G50+Year1!G50+Year2!G50+Year3!G50-25000)-Year3!M50-Year2!M50-Year1!M50)</f>
        <v>0</v>
      </c>
    </row>
    <row r="51" spans="1:13" x14ac:dyDescent="0.2">
      <c r="A51" s="365" t="s">
        <v>45</v>
      </c>
      <c r="B51" s="362"/>
      <c r="C51" s="362"/>
      <c r="D51" s="362"/>
      <c r="E51" s="362"/>
      <c r="F51" s="362"/>
      <c r="G51" s="362"/>
      <c r="H51" s="366"/>
      <c r="I51" s="366"/>
      <c r="J51" s="60"/>
      <c r="K51" s="82">
        <v>0</v>
      </c>
      <c r="L51" s="3"/>
      <c r="M51" s="3">
        <f>SUM(M48:M50)</f>
        <v>0</v>
      </c>
    </row>
    <row r="52" spans="1:13" ht="13.5" thickBot="1" x14ac:dyDescent="0.25">
      <c r="A52" s="392"/>
      <c r="B52" s="393"/>
      <c r="C52" s="393"/>
      <c r="D52" s="393"/>
      <c r="E52" s="393"/>
      <c r="F52" s="393"/>
      <c r="G52" s="393"/>
      <c r="H52" s="393"/>
      <c r="I52" s="84"/>
      <c r="J52" s="83" t="s">
        <v>5</v>
      </c>
      <c r="K52" s="55">
        <f>SUM(K43:K51)</f>
        <v>0</v>
      </c>
      <c r="L52" s="3"/>
      <c r="M52" s="3"/>
    </row>
    <row r="53" spans="1:13" x14ac:dyDescent="0.2">
      <c r="A53" s="231" t="s">
        <v>2</v>
      </c>
      <c r="B53" s="231"/>
      <c r="C53" s="231"/>
      <c r="D53" s="231"/>
      <c r="E53" s="232"/>
      <c r="F53" s="231"/>
      <c r="G53" s="231"/>
      <c r="H53" s="329" t="s">
        <v>76</v>
      </c>
      <c r="I53" s="330"/>
      <c r="J53" s="67"/>
      <c r="K53" s="92">
        <f>SUM(K52+K41+K35+K30+K23)</f>
        <v>0</v>
      </c>
      <c r="L53" s="4"/>
      <c r="M53" s="4"/>
    </row>
    <row r="54" spans="1:13" x14ac:dyDescent="0.2">
      <c r="A54" s="394"/>
      <c r="B54" s="394"/>
      <c r="C54" s="394"/>
      <c r="D54" s="394"/>
      <c r="E54" s="98" t="s">
        <v>30</v>
      </c>
      <c r="F54" s="95"/>
      <c r="G54" s="96" t="s">
        <v>31</v>
      </c>
      <c r="H54" s="328" t="s">
        <v>90</v>
      </c>
      <c r="I54" s="328"/>
      <c r="J54" s="68"/>
      <c r="K54" s="93"/>
      <c r="L54" s="1"/>
      <c r="M54" s="1"/>
    </row>
    <row r="55" spans="1:13" x14ac:dyDescent="0.2">
      <c r="A55" s="89" t="s">
        <v>3</v>
      </c>
      <c r="B55" s="89"/>
      <c r="C55" s="90"/>
      <c r="D55" s="89"/>
      <c r="E55" s="92">
        <f>SUM((K23))</f>
        <v>0</v>
      </c>
      <c r="F55" s="97"/>
      <c r="G55" s="91">
        <v>0.45</v>
      </c>
      <c r="H55" s="328" t="s">
        <v>91</v>
      </c>
      <c r="I55" s="328"/>
      <c r="J55" s="69"/>
      <c r="K55" s="94">
        <f>ROUND(E55*G55,0)</f>
        <v>0</v>
      </c>
      <c r="L55" s="1"/>
      <c r="M55" s="1"/>
    </row>
    <row r="56" spans="1:13" x14ac:dyDescent="0.2">
      <c r="A56" s="378"/>
      <c r="B56" s="379"/>
      <c r="C56" s="379"/>
      <c r="D56" s="379"/>
      <c r="E56" s="86"/>
      <c r="F56" s="87"/>
      <c r="G56" s="88"/>
      <c r="H56" s="328" t="s">
        <v>92</v>
      </c>
      <c r="I56" s="328"/>
      <c r="J56" s="70"/>
      <c r="K56" s="95"/>
      <c r="L56" s="1"/>
      <c r="M56" s="1"/>
    </row>
    <row r="57" spans="1:13" ht="18" x14ac:dyDescent="0.25">
      <c r="A57" s="380" t="s">
        <v>73</v>
      </c>
      <c r="B57" s="381"/>
      <c r="C57" s="381"/>
      <c r="D57" s="381"/>
      <c r="E57" s="381"/>
      <c r="F57" s="381"/>
      <c r="G57" s="381"/>
      <c r="H57" s="381"/>
      <c r="I57" s="71"/>
      <c r="J57" s="71" t="s">
        <v>5</v>
      </c>
      <c r="K57" s="51">
        <f>SUM(K53:K56)</f>
        <v>0</v>
      </c>
    </row>
    <row r="59" spans="1:13" x14ac:dyDescent="0.2">
      <c r="A59" s="250" t="s">
        <v>77</v>
      </c>
    </row>
    <row r="65" spans="3:3" x14ac:dyDescent="0.2">
      <c r="C65" s="34"/>
    </row>
  </sheetData>
  <mergeCells count="63">
    <mergeCell ref="A51:I51"/>
    <mergeCell ref="A52:H52"/>
    <mergeCell ref="A54:D54"/>
    <mergeCell ref="H54:I54"/>
    <mergeCell ref="H53:I53"/>
    <mergeCell ref="H55:I55"/>
    <mergeCell ref="A56:D56"/>
    <mergeCell ref="H56:I56"/>
    <mergeCell ref="A57:H57"/>
    <mergeCell ref="A46:I46"/>
    <mergeCell ref="A47:I47"/>
    <mergeCell ref="B48:F48"/>
    <mergeCell ref="H48:I48"/>
    <mergeCell ref="B49:F49"/>
    <mergeCell ref="H49:I49"/>
    <mergeCell ref="B50:F50"/>
    <mergeCell ref="A34:I34"/>
    <mergeCell ref="H50:I50"/>
    <mergeCell ref="A38:I38"/>
    <mergeCell ref="A39:I39"/>
    <mergeCell ref="A40:I40"/>
    <mergeCell ref="A41:H41"/>
    <mergeCell ref="A42:K42"/>
    <mergeCell ref="A43:I43"/>
    <mergeCell ref="A44:I44"/>
    <mergeCell ref="A45:I45"/>
    <mergeCell ref="A25:K25"/>
    <mergeCell ref="A26:K26"/>
    <mergeCell ref="A29:I29"/>
    <mergeCell ref="A31:K31"/>
    <mergeCell ref="A32:I32"/>
    <mergeCell ref="A33:I33"/>
    <mergeCell ref="A30:H30"/>
    <mergeCell ref="A13:B13"/>
    <mergeCell ref="A14:B14"/>
    <mergeCell ref="A35:H35"/>
    <mergeCell ref="A36:K36"/>
    <mergeCell ref="A37:I37"/>
    <mergeCell ref="F24:K24"/>
    <mergeCell ref="A20:B20"/>
    <mergeCell ref="A21:B21"/>
    <mergeCell ref="A23:E24"/>
    <mergeCell ref="A22:B22"/>
    <mergeCell ref="A6:B6"/>
    <mergeCell ref="A7:B7"/>
    <mergeCell ref="A18:B18"/>
    <mergeCell ref="A19:B19"/>
    <mergeCell ref="A5:D5"/>
    <mergeCell ref="F5:K5"/>
    <mergeCell ref="A11:K11"/>
    <mergeCell ref="A15:B15"/>
    <mergeCell ref="A16:B16"/>
    <mergeCell ref="A12:B12"/>
    <mergeCell ref="A8:B8"/>
    <mergeCell ref="A9:B9"/>
    <mergeCell ref="A27:I27"/>
    <mergeCell ref="A28:I28"/>
    <mergeCell ref="C1:E1"/>
    <mergeCell ref="A4:B4"/>
    <mergeCell ref="A1:B1"/>
    <mergeCell ref="B2:K2"/>
    <mergeCell ref="A3:K3"/>
    <mergeCell ref="A10:B10"/>
  </mergeCells>
  <phoneticPr fontId="0" type="noConversion"/>
  <printOptions horizontalCentered="1" gridLines="1"/>
  <pageMargins left="0.25" right="0.25" top="1" bottom="1" header="0.48" footer="0.5"/>
  <pageSetup scale="81" orientation="portrait" r:id="rId1"/>
  <headerFooter alignWithMargins="0">
    <oddHeader>&amp;L&amp;"Arial,Bold"&amp;24Year 4&amp;C&amp;20Summary Proposal Budget</oddHeader>
  </headerFooter>
  <ignoredErrors>
    <ignoredError sqref="J6:J10 J12:J16 J18:J22" evalError="1"/>
    <ignoredError sqref="G1 I1" evalError="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workbookViewId="0">
      <selection activeCell="H12" sqref="H12:H16"/>
    </sheetView>
  </sheetViews>
  <sheetFormatPr defaultRowHeight="12.75" x14ac:dyDescent="0.2"/>
  <cols>
    <col min="1" max="1" width="9.7109375" customWidth="1"/>
    <col min="2" max="2" width="19.5703125" customWidth="1"/>
    <col min="3" max="3" width="9" customWidth="1"/>
    <col min="4" max="4" width="10" customWidth="1"/>
    <col min="5" max="5" width="9.28515625" customWidth="1"/>
    <col min="6" max="6" width="12" customWidth="1"/>
    <col min="7" max="7" width="12.7109375" customWidth="1"/>
    <col min="8" max="8" width="12.28515625" style="16" customWidth="1"/>
    <col min="9" max="9" width="12.7109375" customWidth="1"/>
    <col min="10" max="10" width="9" customWidth="1"/>
    <col min="11" max="11" width="11.5703125" customWidth="1"/>
    <col min="12" max="12" width="3.140625" customWidth="1"/>
    <col min="13" max="13" width="9.7109375" hidden="1" customWidth="1"/>
    <col min="14" max="14" width="9.7109375" customWidth="1"/>
    <col min="15" max="15" width="10" customWidth="1"/>
    <col min="16" max="16" width="19.42578125" customWidth="1"/>
  </cols>
  <sheetData>
    <row r="1" spans="1:18" ht="22.5" customHeight="1" x14ac:dyDescent="0.25">
      <c r="A1" s="352" t="s">
        <v>79</v>
      </c>
      <c r="B1" s="349"/>
      <c r="C1" s="349">
        <f>Year1!C1</f>
        <v>0</v>
      </c>
      <c r="D1" s="349"/>
      <c r="E1" s="349"/>
      <c r="F1" s="129" t="s">
        <v>61</v>
      </c>
      <c r="G1" s="135">
        <f>DATE(YEAR(M13)+M1,MONTH(M13),DAY(M13))</f>
        <v>42979</v>
      </c>
      <c r="H1" s="130" t="s">
        <v>62</v>
      </c>
      <c r="I1" s="135">
        <f>DATE(YEAR(M14)+M1,MONTH(M14),DAY(M14))</f>
        <v>43343</v>
      </c>
      <c r="J1" s="131"/>
      <c r="K1" s="132" t="s">
        <v>27</v>
      </c>
      <c r="L1" s="4"/>
      <c r="M1" s="4">
        <v>1</v>
      </c>
    </row>
    <row r="2" spans="1:18" ht="21" customHeight="1" x14ac:dyDescent="0.25">
      <c r="A2" s="126" t="s">
        <v>68</v>
      </c>
      <c r="B2" s="345" t="str">
        <f>Year1!B2</f>
        <v xml:space="preserve">                                                                                </v>
      </c>
      <c r="C2" s="345"/>
      <c r="D2" s="345"/>
      <c r="E2" s="345"/>
      <c r="F2" s="345"/>
      <c r="G2" s="345"/>
      <c r="H2" s="345"/>
      <c r="I2" s="345"/>
      <c r="J2" s="345"/>
      <c r="K2" s="346"/>
      <c r="L2" s="4"/>
      <c r="M2" s="4"/>
    </row>
    <row r="3" spans="1:18" ht="13.5" customHeight="1" thickBo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5"/>
      <c r="L3" s="4"/>
      <c r="M3" s="4" t="s">
        <v>70</v>
      </c>
      <c r="N3" s="254"/>
      <c r="O3" s="255"/>
      <c r="P3" s="255"/>
      <c r="Q3" s="34"/>
    </row>
    <row r="4" spans="1:18" ht="25.5" customHeight="1" x14ac:dyDescent="0.2">
      <c r="A4" s="350"/>
      <c r="B4" s="351"/>
      <c r="C4" s="48" t="s">
        <v>9</v>
      </c>
      <c r="D4" s="48" t="s">
        <v>10</v>
      </c>
      <c r="E4" s="48" t="s">
        <v>13</v>
      </c>
      <c r="F4" s="48" t="s">
        <v>11</v>
      </c>
      <c r="G4" s="48" t="s">
        <v>12</v>
      </c>
      <c r="H4" s="276" t="s">
        <v>28</v>
      </c>
      <c r="I4" s="48" t="s">
        <v>0</v>
      </c>
      <c r="J4" s="48" t="s">
        <v>69</v>
      </c>
      <c r="K4" s="48" t="s">
        <v>5</v>
      </c>
      <c r="L4" s="2"/>
      <c r="M4" s="227">
        <v>0.03</v>
      </c>
      <c r="N4" s="251"/>
      <c r="O4" s="251"/>
      <c r="P4" s="253"/>
      <c r="Q4" s="34"/>
    </row>
    <row r="5" spans="1:18" x14ac:dyDescent="0.2">
      <c r="A5" s="340" t="s">
        <v>14</v>
      </c>
      <c r="B5" s="340"/>
      <c r="C5" s="340"/>
      <c r="D5" s="340"/>
      <c r="E5" s="8" t="s">
        <v>32</v>
      </c>
      <c r="F5" s="356"/>
      <c r="G5" s="356"/>
      <c r="H5" s="356"/>
      <c r="I5" s="356"/>
      <c r="J5" s="356"/>
      <c r="K5" s="357"/>
      <c r="L5" s="35"/>
      <c r="M5" s="6"/>
      <c r="N5" s="251"/>
      <c r="O5" s="251"/>
      <c r="P5" s="252"/>
      <c r="Q5" s="34"/>
    </row>
    <row r="6" spans="1:18" x14ac:dyDescent="0.2">
      <c r="A6" s="338">
        <f>Year1!A6</f>
        <v>0</v>
      </c>
      <c r="B6" s="339"/>
      <c r="C6" s="56" t="str">
        <f>Year1!C6</f>
        <v>PI</v>
      </c>
      <c r="D6" s="23">
        <v>0</v>
      </c>
      <c r="E6" s="24">
        <v>0</v>
      </c>
      <c r="F6" s="25">
        <f>Year4!F6*(1+M4)</f>
        <v>0</v>
      </c>
      <c r="G6" s="25">
        <f>SUM(F6/9)*E6*D6</f>
        <v>0</v>
      </c>
      <c r="H6" s="277">
        <v>0</v>
      </c>
      <c r="I6" s="26">
        <f>G6*22.6%</f>
        <v>0</v>
      </c>
      <c r="J6" s="99" t="e">
        <f>SUM(I6/G6)</f>
        <v>#DIV/0!</v>
      </c>
      <c r="K6" s="25">
        <f>G6+I6</f>
        <v>0</v>
      </c>
      <c r="L6" s="6"/>
      <c r="M6" s="6"/>
      <c r="N6" s="251"/>
      <c r="O6" s="251"/>
      <c r="P6" s="253"/>
      <c r="Q6" s="34"/>
    </row>
    <row r="7" spans="1:18" x14ac:dyDescent="0.2">
      <c r="A7" s="338">
        <f>Year1!A7</f>
        <v>0</v>
      </c>
      <c r="B7" s="339"/>
      <c r="C7" s="56">
        <f>Year1!C7</f>
        <v>0</v>
      </c>
      <c r="D7" s="27">
        <v>0</v>
      </c>
      <c r="E7" s="24">
        <v>0</v>
      </c>
      <c r="F7" s="25">
        <f>Year4!F7*(1+M4)</f>
        <v>0</v>
      </c>
      <c r="G7" s="25">
        <f>SUM(F7/9)*E7*D7</f>
        <v>0</v>
      </c>
      <c r="H7" s="277">
        <v>0</v>
      </c>
      <c r="I7" s="26">
        <f>G7*22.6%</f>
        <v>0</v>
      </c>
      <c r="J7" s="99" t="e">
        <f>SUM(I7/G7)</f>
        <v>#DIV/0!</v>
      </c>
      <c r="K7" s="25">
        <f>G7+I7</f>
        <v>0</v>
      </c>
      <c r="L7" s="6"/>
      <c r="M7" s="6"/>
      <c r="N7" s="251"/>
      <c r="O7" s="251"/>
      <c r="P7" s="253"/>
      <c r="Q7" s="34"/>
    </row>
    <row r="8" spans="1:18" x14ac:dyDescent="0.2">
      <c r="A8" s="338">
        <f>Year1!A8</f>
        <v>0</v>
      </c>
      <c r="B8" s="339"/>
      <c r="C8" s="56">
        <f>Year1!C8</f>
        <v>0</v>
      </c>
      <c r="D8" s="23">
        <v>0</v>
      </c>
      <c r="E8" s="24">
        <v>0</v>
      </c>
      <c r="F8" s="25">
        <f>Year4!F8*(1+M4)</f>
        <v>0</v>
      </c>
      <c r="G8" s="25">
        <f>SUM(F8/9)*E8*D8</f>
        <v>0</v>
      </c>
      <c r="H8" s="277">
        <v>0</v>
      </c>
      <c r="I8" s="26">
        <f>G8*22.6%</f>
        <v>0</v>
      </c>
      <c r="J8" s="99" t="e">
        <f>SUM(I8/G8)</f>
        <v>#DIV/0!</v>
      </c>
      <c r="K8" s="25">
        <f>G8+I8</f>
        <v>0</v>
      </c>
      <c r="L8" s="6"/>
      <c r="M8" s="6"/>
      <c r="N8" s="256"/>
      <c r="O8" s="257"/>
      <c r="P8" s="258"/>
      <c r="R8" s="17"/>
    </row>
    <row r="9" spans="1:18" x14ac:dyDescent="0.2">
      <c r="A9" s="338">
        <f>Year1!A9</f>
        <v>0</v>
      </c>
      <c r="B9" s="339"/>
      <c r="C9" s="56">
        <f>Year1!C9</f>
        <v>0</v>
      </c>
      <c r="D9" s="23">
        <v>0</v>
      </c>
      <c r="E9" s="24">
        <v>0</v>
      </c>
      <c r="F9" s="25">
        <f>Year4!F9*(1+M4)</f>
        <v>0</v>
      </c>
      <c r="G9" s="25">
        <f>SUM(F9/9)*E9*D9</f>
        <v>0</v>
      </c>
      <c r="H9" s="277">
        <v>0</v>
      </c>
      <c r="I9" s="26">
        <f>G9*22.6%</f>
        <v>0</v>
      </c>
      <c r="J9" s="99" t="e">
        <f>SUM(I9/G9)</f>
        <v>#DIV/0!</v>
      </c>
      <c r="K9" s="25">
        <f>G9+I9</f>
        <v>0</v>
      </c>
      <c r="L9" s="6"/>
      <c r="M9" s="6"/>
      <c r="N9" s="259"/>
      <c r="O9" s="260"/>
      <c r="P9" s="260"/>
    </row>
    <row r="10" spans="1:18" x14ac:dyDescent="0.2">
      <c r="A10" s="338">
        <f>Year1!A10</f>
        <v>0</v>
      </c>
      <c r="B10" s="339"/>
      <c r="C10" s="56">
        <f>Year1!C10</f>
        <v>0</v>
      </c>
      <c r="D10" s="23">
        <v>0</v>
      </c>
      <c r="E10" s="24">
        <v>0</v>
      </c>
      <c r="F10" s="25">
        <f>Year4!F10*(1+M4)</f>
        <v>0</v>
      </c>
      <c r="G10" s="25">
        <f>SUM(F10/9)*E10*D10</f>
        <v>0</v>
      </c>
      <c r="H10" s="277">
        <v>0</v>
      </c>
      <c r="I10" s="26">
        <f>G10*22.6%</f>
        <v>0</v>
      </c>
      <c r="J10" s="99" t="e">
        <f>SUM(I10/G10)</f>
        <v>#DIV/0!</v>
      </c>
      <c r="K10" s="25">
        <f>G10+I10</f>
        <v>0</v>
      </c>
      <c r="L10" s="6"/>
      <c r="M10" s="6"/>
      <c r="N10" s="253"/>
      <c r="O10" s="261"/>
      <c r="P10" s="261"/>
    </row>
    <row r="11" spans="1:18" x14ac:dyDescent="0.2">
      <c r="A11" s="340" t="s">
        <v>15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  <c r="L11" s="6"/>
      <c r="M11" s="6"/>
      <c r="N11" s="13"/>
      <c r="O11" s="36"/>
      <c r="P11" s="34"/>
    </row>
    <row r="12" spans="1:18" x14ac:dyDescent="0.2">
      <c r="A12" s="338">
        <f>Year1!A12</f>
        <v>0</v>
      </c>
      <c r="B12" s="339"/>
      <c r="C12" s="56">
        <f>Year1!C12</f>
        <v>0</v>
      </c>
      <c r="D12" s="28">
        <v>0</v>
      </c>
      <c r="E12" s="29">
        <v>0</v>
      </c>
      <c r="F12" s="25">
        <f>Year4!F12*(1+M4)</f>
        <v>0</v>
      </c>
      <c r="G12" s="25">
        <f>SUM(F12/12)*E12*D12</f>
        <v>0</v>
      </c>
      <c r="H12" s="277">
        <v>0</v>
      </c>
      <c r="I12" s="26">
        <f>G12*22.6%</f>
        <v>0</v>
      </c>
      <c r="J12" s="99" t="e">
        <f>SUM(I12/G12)</f>
        <v>#DIV/0!</v>
      </c>
      <c r="K12" s="25">
        <f>G12+I12</f>
        <v>0</v>
      </c>
      <c r="L12" s="6"/>
      <c r="M12" s="6"/>
      <c r="N12" s="14"/>
      <c r="O12" s="36"/>
      <c r="P12" s="34"/>
    </row>
    <row r="13" spans="1:18" x14ac:dyDescent="0.2">
      <c r="A13" s="338">
        <f>Year1!A13</f>
        <v>0</v>
      </c>
      <c r="B13" s="339"/>
      <c r="C13" s="56">
        <f>Year1!C13</f>
        <v>0</v>
      </c>
      <c r="D13" s="28">
        <v>0</v>
      </c>
      <c r="E13" s="29">
        <v>0</v>
      </c>
      <c r="F13" s="25">
        <f>Year4!F13*(1+M4)</f>
        <v>0</v>
      </c>
      <c r="G13" s="25">
        <f>SUM(F13/12)*E13*D13</f>
        <v>0</v>
      </c>
      <c r="H13" s="277">
        <v>0</v>
      </c>
      <c r="I13" s="26">
        <f>G13*22.6%</f>
        <v>0</v>
      </c>
      <c r="J13" s="99" t="e">
        <f>SUM(I13/G13)</f>
        <v>#DIV/0!</v>
      </c>
      <c r="K13" s="25">
        <f>G13+I13</f>
        <v>0</v>
      </c>
      <c r="L13" s="6"/>
      <c r="M13" s="228">
        <f>Year4!G1</f>
        <v>42614</v>
      </c>
      <c r="N13" s="14"/>
      <c r="O13" s="36"/>
      <c r="P13" s="44"/>
    </row>
    <row r="14" spans="1:18" x14ac:dyDescent="0.2">
      <c r="A14" s="338">
        <f>Year1!A14</f>
        <v>0</v>
      </c>
      <c r="B14" s="339"/>
      <c r="C14" s="56">
        <f>Year1!C14</f>
        <v>0</v>
      </c>
      <c r="D14" s="28">
        <v>0</v>
      </c>
      <c r="E14" s="29">
        <v>0</v>
      </c>
      <c r="F14" s="25">
        <f>Year4!F14*(1+M4)</f>
        <v>0</v>
      </c>
      <c r="G14" s="25">
        <f>SUM(F14/12)*E14*D14</f>
        <v>0</v>
      </c>
      <c r="H14" s="277">
        <v>0</v>
      </c>
      <c r="I14" s="26">
        <f>G14*22.6%</f>
        <v>0</v>
      </c>
      <c r="J14" s="99" t="e">
        <f>SUM(I14/G14)</f>
        <v>#DIV/0!</v>
      </c>
      <c r="K14" s="25">
        <f>G14+I14</f>
        <v>0</v>
      </c>
      <c r="L14" s="6"/>
      <c r="M14" s="228">
        <f>Year4!I1</f>
        <v>42978</v>
      </c>
      <c r="N14" s="14"/>
      <c r="O14" s="36"/>
      <c r="P14" s="44"/>
    </row>
    <row r="15" spans="1:18" x14ac:dyDescent="0.2">
      <c r="A15" s="338">
        <f>Year1!A15</f>
        <v>0</v>
      </c>
      <c r="B15" s="339"/>
      <c r="C15" s="56">
        <f>Year1!C15</f>
        <v>0</v>
      </c>
      <c r="D15" s="28">
        <v>0</v>
      </c>
      <c r="E15" s="29">
        <v>0</v>
      </c>
      <c r="F15" s="25">
        <f>Year4!F15*(1+M4)</f>
        <v>0</v>
      </c>
      <c r="G15" s="25">
        <f>SUM(F15/12)*E15*D15</f>
        <v>0</v>
      </c>
      <c r="H15" s="277">
        <v>0</v>
      </c>
      <c r="I15" s="26">
        <f>G15*22.6%</f>
        <v>0</v>
      </c>
      <c r="J15" s="99" t="e">
        <f>SUM(I15/G15)</f>
        <v>#DIV/0!</v>
      </c>
      <c r="K15" s="25">
        <f>G15+I15</f>
        <v>0</v>
      </c>
      <c r="L15" s="6"/>
      <c r="M15" s="6"/>
      <c r="N15" s="14"/>
      <c r="P15" s="44"/>
    </row>
    <row r="16" spans="1:18" x14ac:dyDescent="0.2">
      <c r="A16" s="338">
        <f>Year1!A16</f>
        <v>0</v>
      </c>
      <c r="B16" s="339"/>
      <c r="C16" s="56">
        <f>Year1!C16</f>
        <v>0</v>
      </c>
      <c r="D16" s="23">
        <v>0</v>
      </c>
      <c r="E16" s="29">
        <v>0</v>
      </c>
      <c r="F16" s="25">
        <f>Year4!F16*(1+M4)</f>
        <v>0</v>
      </c>
      <c r="G16" s="25">
        <f>SUM(F16/12)*E16*D16</f>
        <v>0</v>
      </c>
      <c r="H16" s="277">
        <v>0</v>
      </c>
      <c r="I16" s="26">
        <f>G16*22.6%</f>
        <v>0</v>
      </c>
      <c r="J16" s="99" t="e">
        <f>SUM(I16/G16)</f>
        <v>#DIV/0!</v>
      </c>
      <c r="K16" s="25">
        <f>G16+I16</f>
        <v>0</v>
      </c>
      <c r="L16" s="6"/>
      <c r="M16" s="6"/>
      <c r="N16" s="14"/>
      <c r="P16" s="44"/>
    </row>
    <row r="17" spans="1:15" ht="14.25" customHeight="1" x14ac:dyDescent="0.2">
      <c r="A17" s="19" t="s">
        <v>16</v>
      </c>
      <c r="B17" s="19"/>
      <c r="C17" s="7"/>
      <c r="D17" s="10" t="s">
        <v>6</v>
      </c>
      <c r="E17" s="11" t="s">
        <v>7</v>
      </c>
      <c r="F17" s="12" t="s">
        <v>8</v>
      </c>
      <c r="G17" s="40"/>
      <c r="H17" s="15"/>
      <c r="I17" s="9"/>
      <c r="J17" s="9"/>
      <c r="K17" s="18"/>
      <c r="L17" s="6"/>
      <c r="M17" s="6"/>
    </row>
    <row r="18" spans="1:15" x14ac:dyDescent="0.2">
      <c r="A18" s="338">
        <f>Year1!A18</f>
        <v>0</v>
      </c>
      <c r="B18" s="339"/>
      <c r="C18" s="22">
        <f>Year1!C18</f>
        <v>0</v>
      </c>
      <c r="D18" s="30">
        <v>0</v>
      </c>
      <c r="E18" s="31">
        <v>0</v>
      </c>
      <c r="F18" s="32">
        <f>Year4!F18*(1+M4)</f>
        <v>0</v>
      </c>
      <c r="G18" s="37">
        <f>E18*F18*D18</f>
        <v>0</v>
      </c>
      <c r="H18" s="39" t="s">
        <v>29</v>
      </c>
      <c r="I18" s="38">
        <f>SUM(G18*7%)</f>
        <v>0</v>
      </c>
      <c r="J18" s="99" t="e">
        <f>SUM(I18/G18)</f>
        <v>#DIV/0!</v>
      </c>
      <c r="K18" s="33">
        <f>SUM(G18:I18)</f>
        <v>0</v>
      </c>
      <c r="L18" s="6"/>
      <c r="M18" s="6"/>
    </row>
    <row r="19" spans="1:15" x14ac:dyDescent="0.2">
      <c r="A19" s="338">
        <f>Year1!A19</f>
        <v>0</v>
      </c>
      <c r="B19" s="339"/>
      <c r="C19" s="22">
        <f>Year1!C19</f>
        <v>0</v>
      </c>
      <c r="D19" s="30">
        <v>0</v>
      </c>
      <c r="E19" s="31">
        <v>0</v>
      </c>
      <c r="F19" s="32">
        <f>Year4!F19*(1+M4)</f>
        <v>0</v>
      </c>
      <c r="G19" s="41">
        <f>E19*F19*D19</f>
        <v>0</v>
      </c>
      <c r="H19" s="39" t="s">
        <v>29</v>
      </c>
      <c r="I19" s="42">
        <f>SUM(G19*7%)</f>
        <v>0</v>
      </c>
      <c r="J19" s="99" t="e">
        <f>SUM(I19/G19)</f>
        <v>#DIV/0!</v>
      </c>
      <c r="K19" s="33">
        <f>SUM(G19:I19)</f>
        <v>0</v>
      </c>
      <c r="L19" s="6"/>
      <c r="M19" s="6"/>
    </row>
    <row r="20" spans="1:15" x14ac:dyDescent="0.2">
      <c r="A20" s="338">
        <f>Year1!A20</f>
        <v>0</v>
      </c>
      <c r="B20" s="339"/>
      <c r="C20" s="22">
        <f>Year1!C20</f>
        <v>0</v>
      </c>
      <c r="D20" s="23">
        <v>0</v>
      </c>
      <c r="E20" s="31">
        <v>0</v>
      </c>
      <c r="F20" s="32">
        <f>Year4!F20*(1+M4)</f>
        <v>0</v>
      </c>
      <c r="G20" s="37">
        <f>E20*F20*D20</f>
        <v>0</v>
      </c>
      <c r="H20" s="39" t="s">
        <v>29</v>
      </c>
      <c r="I20" s="38">
        <f>SUM(G20*7%)</f>
        <v>0</v>
      </c>
      <c r="J20" s="99" t="e">
        <f>SUM(I20/G20)</f>
        <v>#DIV/0!</v>
      </c>
      <c r="K20" s="33">
        <f>SUM(G20:I20)</f>
        <v>0</v>
      </c>
      <c r="L20" s="6"/>
      <c r="M20" s="6"/>
    </row>
    <row r="21" spans="1:15" x14ac:dyDescent="0.2">
      <c r="A21" s="338">
        <f>Year1!A21</f>
        <v>0</v>
      </c>
      <c r="B21" s="339"/>
      <c r="C21" s="22">
        <f>Year1!C21</f>
        <v>0</v>
      </c>
      <c r="D21" s="23">
        <v>0</v>
      </c>
      <c r="E21" s="31">
        <v>0</v>
      </c>
      <c r="F21" s="32">
        <f>Year4!F21*(1+M4)</f>
        <v>0</v>
      </c>
      <c r="G21" s="37">
        <f>E21*F21*D21</f>
        <v>0</v>
      </c>
      <c r="H21" s="39"/>
      <c r="I21" s="38">
        <f>SUM(G21*7%)</f>
        <v>0</v>
      </c>
      <c r="J21" s="99" t="e">
        <f>SUM(I21/G21)</f>
        <v>#DIV/0!</v>
      </c>
      <c r="K21" s="33">
        <f>SUM(G21:I21)</f>
        <v>0</v>
      </c>
      <c r="L21" s="6"/>
      <c r="M21" s="6"/>
    </row>
    <row r="22" spans="1:15" x14ac:dyDescent="0.2">
      <c r="A22" s="338">
        <f>Year1!A22</f>
        <v>0</v>
      </c>
      <c r="B22" s="339"/>
      <c r="C22" s="22">
        <f>Year1!C22</f>
        <v>0</v>
      </c>
      <c r="D22" s="23">
        <v>0</v>
      </c>
      <c r="E22" s="31">
        <v>0</v>
      </c>
      <c r="F22" s="32">
        <f>Year4!F22*(1+M4)</f>
        <v>0</v>
      </c>
      <c r="G22" s="45">
        <f>E22*F22*D22</f>
        <v>0</v>
      </c>
      <c r="H22" s="39" t="s">
        <v>29</v>
      </c>
      <c r="I22" s="46">
        <f>SUM(G22*7%)</f>
        <v>0</v>
      </c>
      <c r="J22" s="99" t="e">
        <f>SUM(I22/G22)</f>
        <v>#DIV/0!</v>
      </c>
      <c r="K22" s="47">
        <f>SUM(G22:I22)</f>
        <v>0</v>
      </c>
      <c r="L22" s="6"/>
      <c r="M22" s="6"/>
    </row>
    <row r="23" spans="1:15" x14ac:dyDescent="0.2">
      <c r="A23" s="347"/>
      <c r="B23" s="347"/>
      <c r="C23" s="347"/>
      <c r="D23" s="347"/>
      <c r="E23" s="347"/>
      <c r="F23" s="43" t="s">
        <v>1</v>
      </c>
      <c r="G23" s="49">
        <f>SUM(G6:G22)</f>
        <v>0</v>
      </c>
      <c r="H23" s="20"/>
      <c r="I23" s="49">
        <f>SUM(I6:I22)</f>
        <v>0</v>
      </c>
      <c r="J23" s="49"/>
      <c r="K23" s="50">
        <f>SUM(K6:K22)</f>
        <v>0</v>
      </c>
      <c r="L23" s="5"/>
      <c r="M23" s="5"/>
    </row>
    <row r="24" spans="1:15" x14ac:dyDescent="0.2">
      <c r="A24" s="348"/>
      <c r="B24" s="348"/>
      <c r="C24" s="348"/>
      <c r="D24" s="348"/>
      <c r="E24" s="348"/>
      <c r="F24" s="342"/>
      <c r="G24" s="342"/>
      <c r="H24" s="342"/>
      <c r="I24" s="342"/>
      <c r="J24" s="342"/>
      <c r="K24" s="343"/>
      <c r="L24" s="5"/>
      <c r="M24" s="5"/>
    </row>
    <row r="25" spans="1:15" ht="16.5" customHeight="1" x14ac:dyDescent="0.25">
      <c r="A25" s="344" t="s">
        <v>35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  <c r="L25" s="21"/>
      <c r="M25" s="5"/>
    </row>
    <row r="26" spans="1:15" x14ac:dyDescent="0.2">
      <c r="A26" s="358" t="s">
        <v>60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1"/>
      <c r="L26" s="21"/>
      <c r="M26" s="5"/>
    </row>
    <row r="27" spans="1:15" x14ac:dyDescent="0.2">
      <c r="A27" s="363"/>
      <c r="B27" s="364"/>
      <c r="C27" s="364"/>
      <c r="D27" s="364"/>
      <c r="E27" s="364"/>
      <c r="F27" s="364"/>
      <c r="G27" s="364"/>
      <c r="H27" s="364"/>
      <c r="I27" s="364"/>
      <c r="J27" s="77"/>
      <c r="K27" s="75">
        <v>0</v>
      </c>
      <c r="L27" s="5"/>
      <c r="M27" s="5"/>
    </row>
    <row r="28" spans="1:15" x14ac:dyDescent="0.2">
      <c r="A28" s="367"/>
      <c r="B28" s="368"/>
      <c r="C28" s="368"/>
      <c r="D28" s="368"/>
      <c r="E28" s="368"/>
      <c r="F28" s="368"/>
      <c r="G28" s="368"/>
      <c r="H28" s="368"/>
      <c r="I28" s="368"/>
      <c r="J28" s="64"/>
      <c r="K28" s="76">
        <v>0</v>
      </c>
      <c r="L28" s="5"/>
      <c r="M28" s="5"/>
    </row>
    <row r="29" spans="1:15" x14ac:dyDescent="0.2">
      <c r="A29" s="369"/>
      <c r="B29" s="370"/>
      <c r="C29" s="370"/>
      <c r="D29" s="370"/>
      <c r="E29" s="370"/>
      <c r="F29" s="370"/>
      <c r="G29" s="370"/>
      <c r="H29" s="370"/>
      <c r="I29" s="370"/>
      <c r="J29" s="61"/>
      <c r="K29" s="78">
        <v>0</v>
      </c>
      <c r="L29" s="5"/>
      <c r="M29" s="5"/>
    </row>
    <row r="30" spans="1:15" x14ac:dyDescent="0.2">
      <c r="A30" s="371"/>
      <c r="B30" s="342"/>
      <c r="C30" s="342"/>
      <c r="D30" s="342"/>
      <c r="E30" s="342"/>
      <c r="F30" s="342"/>
      <c r="G30" s="342"/>
      <c r="H30" s="342"/>
      <c r="I30" s="79"/>
      <c r="J30" s="80" t="s">
        <v>5</v>
      </c>
      <c r="K30" s="52">
        <f>SUM(K26:K29)</f>
        <v>0</v>
      </c>
      <c r="L30" s="3"/>
      <c r="M30" s="3"/>
    </row>
    <row r="31" spans="1:15" x14ac:dyDescent="0.2">
      <c r="A31" s="358" t="s">
        <v>40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  <c r="L31" s="35"/>
      <c r="M31" s="6"/>
    </row>
    <row r="32" spans="1:15" x14ac:dyDescent="0.2">
      <c r="A32" s="361" t="s">
        <v>48</v>
      </c>
      <c r="B32" s="362"/>
      <c r="C32" s="362"/>
      <c r="D32" s="362"/>
      <c r="E32" s="362"/>
      <c r="F32" s="362"/>
      <c r="G32" s="362"/>
      <c r="H32" s="362"/>
      <c r="I32" s="362"/>
      <c r="J32" s="74"/>
      <c r="K32" s="72">
        <v>0</v>
      </c>
      <c r="L32" s="3"/>
      <c r="M32" s="3"/>
      <c r="O32" s="58"/>
    </row>
    <row r="33" spans="1:16" x14ac:dyDescent="0.2">
      <c r="A33" s="365" t="s">
        <v>49</v>
      </c>
      <c r="B33" s="366"/>
      <c r="C33" s="366"/>
      <c r="D33" s="366"/>
      <c r="E33" s="366"/>
      <c r="F33" s="366"/>
      <c r="G33" s="366"/>
      <c r="H33" s="366"/>
      <c r="I33" s="366"/>
      <c r="J33" s="65"/>
      <c r="K33" s="82">
        <v>0</v>
      </c>
      <c r="L33" s="3"/>
      <c r="M33" s="3"/>
    </row>
    <row r="34" spans="1:16" x14ac:dyDescent="0.2">
      <c r="A34" s="372" t="s">
        <v>63</v>
      </c>
      <c r="B34" s="338"/>
      <c r="C34" s="338"/>
      <c r="D34" s="338"/>
      <c r="E34" s="338"/>
      <c r="F34" s="338"/>
      <c r="G34" s="338"/>
      <c r="H34" s="338"/>
      <c r="I34" s="338"/>
      <c r="J34" s="60"/>
      <c r="K34" s="82">
        <v>0</v>
      </c>
      <c r="L34" s="3"/>
      <c r="M34" s="3"/>
    </row>
    <row r="35" spans="1:16" x14ac:dyDescent="0.2">
      <c r="A35" s="373"/>
      <c r="B35" s="348"/>
      <c r="C35" s="348"/>
      <c r="D35" s="348"/>
      <c r="E35" s="348"/>
      <c r="F35" s="348"/>
      <c r="G35" s="348"/>
      <c r="H35" s="348"/>
      <c r="I35" s="79"/>
      <c r="J35" s="80" t="s">
        <v>5</v>
      </c>
      <c r="K35" s="52">
        <f>SUM(K31:K34)</f>
        <v>0</v>
      </c>
      <c r="L35" s="3"/>
      <c r="M35" s="3"/>
    </row>
    <row r="36" spans="1:16" x14ac:dyDescent="0.2">
      <c r="A36" s="358" t="s">
        <v>59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  <c r="L36" s="35"/>
      <c r="M36" s="6"/>
    </row>
    <row r="37" spans="1:16" x14ac:dyDescent="0.2">
      <c r="A37" s="359" t="s">
        <v>83</v>
      </c>
      <c r="B37" s="360"/>
      <c r="C37" s="360"/>
      <c r="D37" s="360"/>
      <c r="E37" s="360"/>
      <c r="F37" s="360"/>
      <c r="G37" s="360"/>
      <c r="H37" s="360"/>
      <c r="I37" s="360"/>
      <c r="J37" s="85"/>
      <c r="K37" s="72">
        <v>0</v>
      </c>
      <c r="L37" s="3"/>
      <c r="M37" s="3"/>
    </row>
    <row r="38" spans="1:16" x14ac:dyDescent="0.2">
      <c r="A38" s="375" t="s">
        <v>57</v>
      </c>
      <c r="B38" s="347"/>
      <c r="C38" s="347"/>
      <c r="D38" s="347"/>
      <c r="E38" s="347"/>
      <c r="F38" s="347"/>
      <c r="G38" s="347"/>
      <c r="H38" s="347"/>
      <c r="I38" s="347"/>
      <c r="J38" s="66"/>
      <c r="K38" s="73">
        <v>0</v>
      </c>
      <c r="L38" s="3"/>
      <c r="M38" s="3"/>
      <c r="P38" s="58"/>
    </row>
    <row r="39" spans="1:16" x14ac:dyDescent="0.2">
      <c r="A39" s="375" t="s">
        <v>58</v>
      </c>
      <c r="B39" s="347"/>
      <c r="C39" s="347"/>
      <c r="D39" s="347"/>
      <c r="E39" s="347"/>
      <c r="F39" s="347"/>
      <c r="G39" s="347"/>
      <c r="H39" s="347"/>
      <c r="I39" s="347"/>
      <c r="J39" s="66"/>
      <c r="K39" s="73">
        <v>0</v>
      </c>
      <c r="L39" s="3"/>
      <c r="M39" s="3"/>
    </row>
    <row r="40" spans="1:16" x14ac:dyDescent="0.2">
      <c r="A40" s="376" t="s">
        <v>46</v>
      </c>
      <c r="B40" s="377"/>
      <c r="C40" s="377"/>
      <c r="D40" s="377"/>
      <c r="E40" s="377"/>
      <c r="F40" s="377"/>
      <c r="G40" s="377"/>
      <c r="H40" s="377"/>
      <c r="I40" s="377"/>
      <c r="J40" s="62"/>
      <c r="K40" s="82">
        <v>0</v>
      </c>
      <c r="L40" s="3"/>
      <c r="M40" s="3"/>
      <c r="N40" s="57"/>
      <c r="P40" s="58"/>
    </row>
    <row r="41" spans="1:16" x14ac:dyDescent="0.2">
      <c r="A41" s="371"/>
      <c r="B41" s="342"/>
      <c r="C41" s="342"/>
      <c r="D41" s="342"/>
      <c r="E41" s="342"/>
      <c r="F41" s="342"/>
      <c r="G41" s="342"/>
      <c r="H41" s="342"/>
      <c r="I41" s="79"/>
      <c r="J41" s="80" t="s">
        <v>5</v>
      </c>
      <c r="K41" s="52">
        <f>SUM(K37:K40)</f>
        <v>0</v>
      </c>
      <c r="L41" s="3"/>
      <c r="M41" s="3"/>
      <c r="N41" s="57"/>
      <c r="P41" s="58"/>
    </row>
    <row r="42" spans="1:16" x14ac:dyDescent="0.2">
      <c r="A42" s="358" t="s">
        <v>41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1"/>
      <c r="L42" s="35"/>
      <c r="M42" s="6"/>
      <c r="N42" s="57"/>
      <c r="P42" s="58"/>
    </row>
    <row r="43" spans="1:16" x14ac:dyDescent="0.2">
      <c r="A43" s="361" t="s">
        <v>42</v>
      </c>
      <c r="B43" s="362"/>
      <c r="C43" s="362"/>
      <c r="D43" s="362"/>
      <c r="E43" s="362"/>
      <c r="F43" s="362"/>
      <c r="G43" s="362"/>
      <c r="H43" s="362"/>
      <c r="I43" s="362"/>
      <c r="J43" s="74"/>
      <c r="K43" s="72">
        <v>0</v>
      </c>
      <c r="L43" s="3"/>
      <c r="M43" s="3"/>
    </row>
    <row r="44" spans="1:16" x14ac:dyDescent="0.2">
      <c r="A44" s="365" t="s">
        <v>47</v>
      </c>
      <c r="B44" s="366"/>
      <c r="C44" s="366"/>
      <c r="D44" s="366"/>
      <c r="E44" s="366"/>
      <c r="F44" s="366"/>
      <c r="G44" s="366"/>
      <c r="H44" s="366"/>
      <c r="I44" s="366"/>
      <c r="J44" s="65"/>
      <c r="K44" s="73">
        <v>0</v>
      </c>
      <c r="L44" s="3"/>
      <c r="M44" s="3"/>
    </row>
    <row r="45" spans="1:16" x14ac:dyDescent="0.2">
      <c r="A45" s="365" t="s">
        <v>43</v>
      </c>
      <c r="B45" s="366"/>
      <c r="C45" s="366"/>
      <c r="D45" s="366"/>
      <c r="E45" s="366"/>
      <c r="F45" s="366"/>
      <c r="G45" s="366"/>
      <c r="H45" s="366"/>
      <c r="I45" s="366"/>
      <c r="J45" s="65"/>
      <c r="K45" s="73">
        <v>0</v>
      </c>
      <c r="L45" s="3"/>
      <c r="M45" s="3"/>
    </row>
    <row r="46" spans="1:16" x14ac:dyDescent="0.2">
      <c r="A46" s="372" t="s">
        <v>44</v>
      </c>
      <c r="B46" s="338"/>
      <c r="C46" s="338"/>
      <c r="D46" s="338"/>
      <c r="E46" s="338"/>
      <c r="F46" s="338"/>
      <c r="G46" s="338"/>
      <c r="H46" s="338"/>
      <c r="I46" s="338"/>
      <c r="J46" s="60"/>
      <c r="K46" s="73">
        <v>0</v>
      </c>
      <c r="L46" s="3"/>
      <c r="M46" s="3" t="s">
        <v>66</v>
      </c>
    </row>
    <row r="47" spans="1:16" ht="15" thickBot="1" x14ac:dyDescent="0.25">
      <c r="A47" s="382" t="s">
        <v>81</v>
      </c>
      <c r="B47" s="362"/>
      <c r="C47" s="362"/>
      <c r="D47" s="362"/>
      <c r="E47" s="362"/>
      <c r="F47" s="362"/>
      <c r="G47" s="362"/>
      <c r="H47" s="362"/>
      <c r="I47" s="362"/>
      <c r="J47" s="74"/>
      <c r="K47" s="248">
        <f>SUM(G48:G50)</f>
        <v>0</v>
      </c>
      <c r="L47" s="3"/>
      <c r="M47" s="3"/>
    </row>
    <row r="48" spans="1:16" x14ac:dyDescent="0.2">
      <c r="A48" s="229" t="s">
        <v>37</v>
      </c>
      <c r="B48" s="383" t="s">
        <v>67</v>
      </c>
      <c r="C48" s="384"/>
      <c r="D48" s="384"/>
      <c r="E48" s="384"/>
      <c r="F48" s="385"/>
      <c r="G48" s="245">
        <v>0</v>
      </c>
      <c r="H48" s="374"/>
      <c r="I48" s="374"/>
      <c r="J48" s="81"/>
      <c r="K48" s="244"/>
      <c r="L48" s="3"/>
      <c r="M48" s="59">
        <f>IF(Year4!G48+Year3!G48+Year2!G48+Year1!G48+G48&lt;=24999,G48,Year4!G48+Year3!G48+Year2!G48+Year1!G48+G48-(G48+Year1!G48+Year2!G48+Year3!G48+Year4!G48-25000)-Year4!M48-Year3!M48-Year2!M48-Year1!M48)</f>
        <v>0</v>
      </c>
    </row>
    <row r="49" spans="1:13" x14ac:dyDescent="0.2">
      <c r="A49" s="230" t="s">
        <v>38</v>
      </c>
      <c r="B49" s="386" t="s">
        <v>67</v>
      </c>
      <c r="C49" s="387"/>
      <c r="D49" s="387"/>
      <c r="E49" s="387"/>
      <c r="F49" s="388"/>
      <c r="G49" s="246">
        <v>0</v>
      </c>
      <c r="H49" s="374"/>
      <c r="I49" s="374"/>
      <c r="J49" s="81"/>
      <c r="K49" s="244"/>
      <c r="L49" s="3"/>
      <c r="M49" s="59">
        <f>IF(Year4!G49+Year3!G49+Year2!G49+Year1!G49+G49&lt;=24999,G49,Year4!G49+Year3!G49+Year2!G49+Year1!G49+G49-(G49+Year1!G49+Year2!G49+Year3!G49+Year4!G49-25000)-Year4!M49-Year3!M49-Year2!M49-Year1!M49)</f>
        <v>0</v>
      </c>
    </row>
    <row r="50" spans="1:13" ht="13.5" thickBot="1" x14ac:dyDescent="0.25">
      <c r="A50" s="230" t="s">
        <v>39</v>
      </c>
      <c r="B50" s="389" t="s">
        <v>67</v>
      </c>
      <c r="C50" s="390"/>
      <c r="D50" s="390"/>
      <c r="E50" s="390"/>
      <c r="F50" s="391"/>
      <c r="G50" s="247">
        <v>0</v>
      </c>
      <c r="H50" s="374"/>
      <c r="I50" s="374"/>
      <c r="J50" s="81"/>
      <c r="K50" s="244"/>
      <c r="L50" s="3"/>
      <c r="M50" s="59">
        <f>IF(Year4!G50+Year3!G50+Year2!G50+Year1!G50+G50&lt;=24999,G50,Year4!G50+Year3!G50+Year2!G50+Year1!G50+G50-(G50+Year1!G50+Year2!G50+Year3!G50+Year4!G50-25000)-Year4!M50-Year3!M50-Year2!M50-Year1!M50)</f>
        <v>0</v>
      </c>
    </row>
    <row r="51" spans="1:13" x14ac:dyDescent="0.2">
      <c r="A51" s="365" t="s">
        <v>45</v>
      </c>
      <c r="B51" s="362"/>
      <c r="C51" s="362"/>
      <c r="D51" s="362"/>
      <c r="E51" s="362"/>
      <c r="F51" s="362"/>
      <c r="G51" s="362"/>
      <c r="H51" s="366"/>
      <c r="I51" s="366"/>
      <c r="J51" s="60"/>
      <c r="K51" s="82">
        <v>0</v>
      </c>
      <c r="L51" s="3"/>
      <c r="M51" s="3">
        <f>SUM(M48:M50)</f>
        <v>0</v>
      </c>
    </row>
    <row r="52" spans="1:13" ht="13.5" thickBot="1" x14ac:dyDescent="0.25">
      <c r="A52" s="392"/>
      <c r="B52" s="393"/>
      <c r="C52" s="393"/>
      <c r="D52" s="393"/>
      <c r="E52" s="393"/>
      <c r="F52" s="393"/>
      <c r="G52" s="393"/>
      <c r="H52" s="393"/>
      <c r="I52" s="84"/>
      <c r="J52" s="83" t="s">
        <v>5</v>
      </c>
      <c r="K52" s="55">
        <f>SUM(K43:K51)</f>
        <v>0</v>
      </c>
      <c r="L52" s="3"/>
      <c r="M52" s="3"/>
    </row>
    <row r="53" spans="1:13" x14ac:dyDescent="0.2">
      <c r="A53" s="231" t="s">
        <v>2</v>
      </c>
      <c r="B53" s="231"/>
      <c r="C53" s="231"/>
      <c r="D53" s="231"/>
      <c r="E53" s="232"/>
      <c r="F53" s="231"/>
      <c r="G53" s="231"/>
      <c r="H53" s="329" t="s">
        <v>76</v>
      </c>
      <c r="I53" s="330"/>
      <c r="J53" s="67"/>
      <c r="K53" s="92">
        <f>SUM(K52+K41+K35+K30+K23)</f>
        <v>0</v>
      </c>
      <c r="L53" s="4"/>
      <c r="M53" s="4"/>
    </row>
    <row r="54" spans="1:13" x14ac:dyDescent="0.2">
      <c r="A54" s="394"/>
      <c r="B54" s="394"/>
      <c r="C54" s="394"/>
      <c r="D54" s="394"/>
      <c r="E54" s="98" t="s">
        <v>30</v>
      </c>
      <c r="F54" s="95"/>
      <c r="G54" s="96" t="s">
        <v>31</v>
      </c>
      <c r="H54" s="328" t="s">
        <v>90</v>
      </c>
      <c r="I54" s="328"/>
      <c r="J54" s="68"/>
      <c r="K54" s="93"/>
      <c r="L54" s="1"/>
      <c r="M54" s="1"/>
    </row>
    <row r="55" spans="1:13" x14ac:dyDescent="0.2">
      <c r="A55" s="89" t="s">
        <v>3</v>
      </c>
      <c r="B55" s="89"/>
      <c r="C55" s="90"/>
      <c r="D55" s="89"/>
      <c r="E55" s="92">
        <f>SUM((K23))</f>
        <v>0</v>
      </c>
      <c r="F55" s="97"/>
      <c r="G55" s="91">
        <v>0.45</v>
      </c>
      <c r="H55" s="328" t="s">
        <v>91</v>
      </c>
      <c r="I55" s="328"/>
      <c r="J55" s="69"/>
      <c r="K55" s="94">
        <f>ROUND(E55*G55,0)</f>
        <v>0</v>
      </c>
      <c r="L55" s="1"/>
      <c r="M55" s="1"/>
    </row>
    <row r="56" spans="1:13" x14ac:dyDescent="0.2">
      <c r="A56" s="378"/>
      <c r="B56" s="379"/>
      <c r="C56" s="379"/>
      <c r="D56" s="379"/>
      <c r="E56" s="86"/>
      <c r="F56" s="87"/>
      <c r="G56" s="88"/>
      <c r="H56" s="328" t="s">
        <v>92</v>
      </c>
      <c r="I56" s="328"/>
      <c r="J56" s="70"/>
      <c r="K56" s="95"/>
      <c r="L56" s="1"/>
      <c r="M56" s="1"/>
    </row>
    <row r="57" spans="1:13" ht="18" x14ac:dyDescent="0.25">
      <c r="A57" s="380" t="s">
        <v>74</v>
      </c>
      <c r="B57" s="381"/>
      <c r="C57" s="381"/>
      <c r="D57" s="381"/>
      <c r="E57" s="381"/>
      <c r="F57" s="381"/>
      <c r="G57" s="381"/>
      <c r="H57" s="381"/>
      <c r="I57" s="71"/>
      <c r="J57" s="71" t="s">
        <v>5</v>
      </c>
      <c r="K57" s="51">
        <f>SUM(K53:K56)</f>
        <v>0</v>
      </c>
    </row>
    <row r="59" spans="1:13" x14ac:dyDescent="0.2">
      <c r="A59" s="250" t="s">
        <v>77</v>
      </c>
    </row>
  </sheetData>
  <mergeCells count="63">
    <mergeCell ref="A51:I51"/>
    <mergeCell ref="A52:H52"/>
    <mergeCell ref="A54:D54"/>
    <mergeCell ref="H54:I54"/>
    <mergeCell ref="H53:I53"/>
    <mergeCell ref="H55:I55"/>
    <mergeCell ref="A56:D56"/>
    <mergeCell ref="H56:I56"/>
    <mergeCell ref="A57:H57"/>
    <mergeCell ref="A46:I46"/>
    <mergeCell ref="A47:I47"/>
    <mergeCell ref="B48:F48"/>
    <mergeCell ref="H48:I48"/>
    <mergeCell ref="B49:F49"/>
    <mergeCell ref="H49:I49"/>
    <mergeCell ref="B50:F50"/>
    <mergeCell ref="H50:I50"/>
    <mergeCell ref="A38:I38"/>
    <mergeCell ref="A39:I39"/>
    <mergeCell ref="A40:I40"/>
    <mergeCell ref="A41:H41"/>
    <mergeCell ref="A42:K42"/>
    <mergeCell ref="A43:I43"/>
    <mergeCell ref="A44:I44"/>
    <mergeCell ref="A45:I45"/>
    <mergeCell ref="A30:H30"/>
    <mergeCell ref="A31:K31"/>
    <mergeCell ref="A32:I32"/>
    <mergeCell ref="A33:I33"/>
    <mergeCell ref="A34:I34"/>
    <mergeCell ref="A35:H35"/>
    <mergeCell ref="A36:K36"/>
    <mergeCell ref="A37:I37"/>
    <mergeCell ref="F5:K5"/>
    <mergeCell ref="A11:K11"/>
    <mergeCell ref="F24:K24"/>
    <mergeCell ref="A25:K25"/>
    <mergeCell ref="A22:B22"/>
    <mergeCell ref="A23:E24"/>
    <mergeCell ref="A13:B13"/>
    <mergeCell ref="A14:B14"/>
    <mergeCell ref="A28:I28"/>
    <mergeCell ref="A29:I29"/>
    <mergeCell ref="A18:B18"/>
    <mergeCell ref="A19:B19"/>
    <mergeCell ref="A20:B20"/>
    <mergeCell ref="A21:B21"/>
    <mergeCell ref="A8:B8"/>
    <mergeCell ref="A9:B9"/>
    <mergeCell ref="A15:B15"/>
    <mergeCell ref="A16:B16"/>
    <mergeCell ref="A26:K26"/>
    <mergeCell ref="A27:I27"/>
    <mergeCell ref="A10:B10"/>
    <mergeCell ref="A12:B12"/>
    <mergeCell ref="A7:B7"/>
    <mergeCell ref="A5:D5"/>
    <mergeCell ref="A1:B1"/>
    <mergeCell ref="C1:E1"/>
    <mergeCell ref="B2:K2"/>
    <mergeCell ref="A3:K3"/>
    <mergeCell ref="A4:B4"/>
    <mergeCell ref="A6:B6"/>
  </mergeCells>
  <phoneticPr fontId="0" type="noConversion"/>
  <printOptions horizontalCentered="1" gridLines="1"/>
  <pageMargins left="0.25" right="0.25" top="1" bottom="1" header="0.48" footer="0.5"/>
  <pageSetup scale="81" orientation="portrait" r:id="rId1"/>
  <headerFooter alignWithMargins="0">
    <oddHeader>&amp;L&amp;"24,Bold"&amp;24Year 5&amp;C&amp;20Summary Proposal Budget</oddHeader>
  </headerFooter>
  <ignoredErrors>
    <ignoredError sqref="J6:J10 J12:J16 J18:J22" evalError="1"/>
    <ignoredError sqref="I1 G1" evalError="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99"/>
  <sheetViews>
    <sheetView workbookViewId="0">
      <selection activeCell="L13" sqref="L13"/>
    </sheetView>
  </sheetViews>
  <sheetFormatPr defaultRowHeight="12.75" x14ac:dyDescent="0.2"/>
  <cols>
    <col min="1" max="1" width="23.5703125" customWidth="1"/>
    <col min="2" max="5" width="11.7109375" customWidth="1"/>
    <col min="6" max="6" width="11.5703125" customWidth="1"/>
    <col min="7" max="7" width="15.140625" customWidth="1"/>
  </cols>
  <sheetData>
    <row r="1" spans="1:82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</row>
    <row r="2" spans="1:82" ht="24.95" customHeight="1" x14ac:dyDescent="0.25">
      <c r="A2" s="115" t="s">
        <v>17</v>
      </c>
      <c r="B2" s="63" t="s">
        <v>18</v>
      </c>
      <c r="C2" s="63" t="s">
        <v>19</v>
      </c>
      <c r="D2" s="63" t="s">
        <v>20</v>
      </c>
      <c r="E2" s="63" t="s">
        <v>26</v>
      </c>
      <c r="F2" s="63" t="s">
        <v>27</v>
      </c>
      <c r="G2" s="63" t="s">
        <v>21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</row>
    <row r="3" spans="1:82" ht="24.95" customHeight="1" x14ac:dyDescent="0.2">
      <c r="A3" s="53" t="s">
        <v>22</v>
      </c>
      <c r="B3" s="100">
        <f>Year1!G23</f>
        <v>0</v>
      </c>
      <c r="C3" s="100">
        <f>Year2!G23</f>
        <v>0</v>
      </c>
      <c r="D3" s="100">
        <f>Year3!G23</f>
        <v>0</v>
      </c>
      <c r="E3" s="100">
        <f>Year4!G23</f>
        <v>0</v>
      </c>
      <c r="F3" s="100">
        <f>Year5!G23</f>
        <v>0</v>
      </c>
      <c r="G3" s="100">
        <f t="shared" ref="G3:G18" si="0">SUM(B3:F3)</f>
        <v>0</v>
      </c>
      <c r="H3" s="116"/>
      <c r="I3" s="116"/>
      <c r="J3" s="116"/>
      <c r="K3" s="116"/>
      <c r="L3" s="116"/>
      <c r="M3" s="116"/>
      <c r="N3" s="116"/>
      <c r="O3" s="116"/>
      <c r="P3" s="117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</row>
    <row r="4" spans="1:82" ht="24.95" customHeight="1" x14ac:dyDescent="0.2">
      <c r="A4" s="53" t="s">
        <v>0</v>
      </c>
      <c r="B4" s="100">
        <f>Year1!I23</f>
        <v>0</v>
      </c>
      <c r="C4" s="100">
        <f>Year2!I23</f>
        <v>0</v>
      </c>
      <c r="D4" s="100">
        <f>Year3!I23</f>
        <v>0</v>
      </c>
      <c r="E4" s="100">
        <f>Year4!I23</f>
        <v>0</v>
      </c>
      <c r="F4" s="100">
        <f>Year5!I23</f>
        <v>0</v>
      </c>
      <c r="G4" s="100">
        <f t="shared" si="0"/>
        <v>0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</row>
    <row r="5" spans="1:82" ht="24.95" customHeight="1" x14ac:dyDescent="0.2">
      <c r="A5" s="53" t="s">
        <v>34</v>
      </c>
      <c r="B5" s="100">
        <f>Year1!K30</f>
        <v>0</v>
      </c>
      <c r="C5" s="100">
        <f>Year2!K30</f>
        <v>0</v>
      </c>
      <c r="D5" s="100">
        <f>Year3!K30</f>
        <v>0</v>
      </c>
      <c r="E5" s="100">
        <f>Year4!K30</f>
        <v>0</v>
      </c>
      <c r="F5" s="100">
        <f>Year5!K30</f>
        <v>0</v>
      </c>
      <c r="G5" s="100">
        <f t="shared" si="0"/>
        <v>0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</row>
    <row r="6" spans="1:82" ht="24.95" customHeight="1" x14ac:dyDescent="0.2">
      <c r="A6" s="103" t="s">
        <v>4</v>
      </c>
      <c r="B6" s="101">
        <f>Year1!K35</f>
        <v>0</v>
      </c>
      <c r="C6" s="101">
        <f>Year2!K35</f>
        <v>0</v>
      </c>
      <c r="D6" s="101">
        <f>Year3!K35</f>
        <v>0</v>
      </c>
      <c r="E6" s="101">
        <f>Year4!K35</f>
        <v>0</v>
      </c>
      <c r="F6" s="101">
        <f>Year5!K35</f>
        <v>0</v>
      </c>
      <c r="G6" s="101">
        <f t="shared" si="0"/>
        <v>0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</row>
    <row r="7" spans="1:82" ht="18" customHeight="1" x14ac:dyDescent="0.25">
      <c r="A7" s="122" t="s">
        <v>50</v>
      </c>
      <c r="B7" s="106"/>
      <c r="C7" s="106"/>
      <c r="D7" s="106"/>
      <c r="E7" s="106"/>
      <c r="F7" s="106"/>
      <c r="G7" s="10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</row>
    <row r="8" spans="1:82" ht="24.95" customHeight="1" x14ac:dyDescent="0.2">
      <c r="A8" s="111" t="s">
        <v>84</v>
      </c>
      <c r="B8" s="102">
        <f>Year1!K37</f>
        <v>0</v>
      </c>
      <c r="C8" s="102">
        <f>Year2!K37</f>
        <v>0</v>
      </c>
      <c r="D8" s="102">
        <f>Year3!K37</f>
        <v>0</v>
      </c>
      <c r="E8" s="102">
        <f>Year4!K37</f>
        <v>0</v>
      </c>
      <c r="F8" s="102">
        <f>Year5!K37</f>
        <v>0</v>
      </c>
      <c r="G8" s="102">
        <f t="shared" si="0"/>
        <v>0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</row>
    <row r="9" spans="1:82" ht="24.95" customHeight="1" x14ac:dyDescent="0.2">
      <c r="A9" s="104" t="s">
        <v>65</v>
      </c>
      <c r="B9" s="100">
        <f>Year1!K38</f>
        <v>0</v>
      </c>
      <c r="C9" s="100">
        <f>Year2!K38</f>
        <v>0</v>
      </c>
      <c r="D9" s="100">
        <f>Year3!K38</f>
        <v>0</v>
      </c>
      <c r="E9" s="100">
        <f>Year4!K38</f>
        <v>0</v>
      </c>
      <c r="F9" s="100">
        <f>Year5!K38</f>
        <v>0</v>
      </c>
      <c r="G9" s="100">
        <f t="shared" si="0"/>
        <v>0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</row>
    <row r="10" spans="1:82" ht="24.95" customHeight="1" x14ac:dyDescent="0.2">
      <c r="A10" s="104" t="s">
        <v>64</v>
      </c>
      <c r="B10" s="100">
        <f>Year1!K39</f>
        <v>0</v>
      </c>
      <c r="C10" s="100">
        <f>Year2!K39</f>
        <v>0</v>
      </c>
      <c r="D10" s="100">
        <f>Year3!K39</f>
        <v>0</v>
      </c>
      <c r="E10" s="100">
        <f>Year4!K39</f>
        <v>0</v>
      </c>
      <c r="F10" s="100">
        <f>Year5!K39</f>
        <v>0</v>
      </c>
      <c r="G10" s="100">
        <f t="shared" si="0"/>
        <v>0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</row>
    <row r="11" spans="1:82" ht="24.95" customHeight="1" x14ac:dyDescent="0.2">
      <c r="A11" s="103" t="s">
        <v>51</v>
      </c>
      <c r="B11" s="101">
        <f>Year1!K40</f>
        <v>0</v>
      </c>
      <c r="C11" s="101">
        <f>Year2!K40</f>
        <v>0</v>
      </c>
      <c r="D11" s="101">
        <f>Year3!K40</f>
        <v>0</v>
      </c>
      <c r="E11" s="101">
        <f>Year4!K40</f>
        <v>0</v>
      </c>
      <c r="F11" s="101">
        <f>Year5!K40</f>
        <v>0</v>
      </c>
      <c r="G11" s="101">
        <f t="shared" si="0"/>
        <v>0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</row>
    <row r="12" spans="1:82" ht="18" customHeight="1" x14ac:dyDescent="0.25">
      <c r="A12" s="122" t="s">
        <v>41</v>
      </c>
      <c r="B12" s="106"/>
      <c r="C12" s="106"/>
      <c r="D12" s="106"/>
      <c r="E12" s="106"/>
      <c r="F12" s="106"/>
      <c r="G12" s="107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</row>
    <row r="13" spans="1:82" ht="24.95" customHeight="1" x14ac:dyDescent="0.2">
      <c r="A13" s="120" t="s">
        <v>52</v>
      </c>
      <c r="B13" s="102">
        <f>Year1!K43</f>
        <v>0</v>
      </c>
      <c r="C13" s="102">
        <f>Year2!K43</f>
        <v>0</v>
      </c>
      <c r="D13" s="102">
        <f>Year3!K43</f>
        <v>0</v>
      </c>
      <c r="E13" s="102">
        <f>Year4!K43</f>
        <v>0</v>
      </c>
      <c r="F13" s="102">
        <f>Year5!K43</f>
        <v>0</v>
      </c>
      <c r="G13" s="121">
        <f t="shared" si="0"/>
        <v>0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</row>
    <row r="14" spans="1:82" ht="24.95" customHeight="1" x14ac:dyDescent="0.2">
      <c r="A14" s="54" t="s">
        <v>53</v>
      </c>
      <c r="B14" s="102">
        <f>Year1!K44</f>
        <v>0</v>
      </c>
      <c r="C14" s="102">
        <f>Year2!K44</f>
        <v>0</v>
      </c>
      <c r="D14" s="102">
        <f>Year3!K44</f>
        <v>0</v>
      </c>
      <c r="E14" s="102">
        <f>Year4!K44</f>
        <v>0</v>
      </c>
      <c r="F14" s="102">
        <f>Year5!K44</f>
        <v>0</v>
      </c>
      <c r="G14" s="101">
        <f t="shared" si="0"/>
        <v>0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</row>
    <row r="15" spans="1:82" ht="24.95" customHeight="1" x14ac:dyDescent="0.2">
      <c r="A15" s="54" t="s">
        <v>54</v>
      </c>
      <c r="B15" s="102">
        <f>Year1!K45</f>
        <v>0</v>
      </c>
      <c r="C15" s="102">
        <f>Year2!K45</f>
        <v>0</v>
      </c>
      <c r="D15" s="102">
        <f>Year3!K45</f>
        <v>0</v>
      </c>
      <c r="E15" s="102">
        <f>Year4!K45</f>
        <v>0</v>
      </c>
      <c r="F15" s="102">
        <f>Year5!K45</f>
        <v>0</v>
      </c>
      <c r="G15" s="101">
        <f t="shared" si="0"/>
        <v>0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</row>
    <row r="16" spans="1:82" ht="24.95" customHeight="1" x14ac:dyDescent="0.2">
      <c r="A16" s="54" t="s">
        <v>36</v>
      </c>
      <c r="B16" s="102">
        <f>Year1!K46</f>
        <v>0</v>
      </c>
      <c r="C16" s="102">
        <f>Year2!K46</f>
        <v>0</v>
      </c>
      <c r="D16" s="102">
        <f>Year3!K46</f>
        <v>0</v>
      </c>
      <c r="E16" s="102">
        <f>Year4!K46</f>
        <v>0</v>
      </c>
      <c r="F16" s="102">
        <f>Year5!K46</f>
        <v>0</v>
      </c>
      <c r="G16" s="100">
        <f t="shared" si="0"/>
        <v>0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</row>
    <row r="17" spans="1:114" ht="24.95" customHeight="1" x14ac:dyDescent="0.2">
      <c r="A17" s="53" t="s">
        <v>55</v>
      </c>
      <c r="B17" s="249">
        <f>Year1!K47</f>
        <v>0</v>
      </c>
      <c r="C17" s="249">
        <f>Year2!K47</f>
        <v>0</v>
      </c>
      <c r="D17" s="249">
        <f>Year3!K47</f>
        <v>0</v>
      </c>
      <c r="E17" s="249">
        <f>Year4!K47</f>
        <v>0</v>
      </c>
      <c r="F17" s="249">
        <f>Year5!K47</f>
        <v>0</v>
      </c>
      <c r="G17" s="249">
        <f t="shared" si="0"/>
        <v>0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</row>
    <row r="18" spans="1:114" ht="24.95" customHeight="1" x14ac:dyDescent="0.2">
      <c r="A18" s="53" t="s">
        <v>51</v>
      </c>
      <c r="B18" s="100">
        <f>Year1!K51</f>
        <v>0</v>
      </c>
      <c r="C18" s="100">
        <f>Year2!K51</f>
        <v>0</v>
      </c>
      <c r="D18" s="100">
        <f>Year3!K51</f>
        <v>0</v>
      </c>
      <c r="E18" s="100">
        <f>Year4!K51</f>
        <v>0</v>
      </c>
      <c r="F18" s="100">
        <f>Year5!K51</f>
        <v>0</v>
      </c>
      <c r="G18" s="100">
        <f t="shared" si="0"/>
        <v>0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</row>
    <row r="19" spans="1:114" ht="24.95" customHeight="1" x14ac:dyDescent="0.2">
      <c r="A19" s="53" t="s">
        <v>2</v>
      </c>
      <c r="B19" s="100">
        <f>SUM(B3:B18)</f>
        <v>0</v>
      </c>
      <c r="C19" s="100">
        <f>SUM(C3:C18)</f>
        <v>0</v>
      </c>
      <c r="D19" s="100">
        <f>SUM(D3:D18)</f>
        <v>0</v>
      </c>
      <c r="E19" s="100">
        <f>SUM(E3:E18)</f>
        <v>0</v>
      </c>
      <c r="F19" s="100">
        <f>SUM(F3:F18)</f>
        <v>0</v>
      </c>
      <c r="G19" s="100">
        <f>SUM(B19:F19)</f>
        <v>0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</row>
    <row r="20" spans="1:114" ht="24.95" customHeight="1" x14ac:dyDescent="0.2">
      <c r="A20" s="53" t="s">
        <v>23</v>
      </c>
      <c r="B20" s="100">
        <f>SUM(Year1!K55)</f>
        <v>0</v>
      </c>
      <c r="C20" s="100">
        <f>Year2!K55</f>
        <v>0</v>
      </c>
      <c r="D20" s="100">
        <f>Year3!K55</f>
        <v>0</v>
      </c>
      <c r="E20" s="100">
        <f>Year4!K55</f>
        <v>0</v>
      </c>
      <c r="F20" s="100">
        <f>Year5!K55</f>
        <v>0</v>
      </c>
      <c r="G20" s="100">
        <f>SUM(B20:F20)</f>
        <v>0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</row>
    <row r="21" spans="1:114" ht="35.1" customHeight="1" x14ac:dyDescent="0.2">
      <c r="A21" s="105" t="s">
        <v>25</v>
      </c>
      <c r="B21" s="100">
        <f>SUM(B19+B20)</f>
        <v>0</v>
      </c>
      <c r="C21" s="100">
        <f>SUM(C19+C20)</f>
        <v>0</v>
      </c>
      <c r="D21" s="100">
        <f>SUM(D19+D20)</f>
        <v>0</v>
      </c>
      <c r="E21" s="101">
        <f>SUM(E19+E20)</f>
        <v>0</v>
      </c>
      <c r="F21" s="101">
        <f>SUM(F19+F20)</f>
        <v>0</v>
      </c>
      <c r="G21" s="101">
        <f>SUM(G19:G20)</f>
        <v>0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</row>
    <row r="22" spans="1:114" ht="21" customHeight="1" x14ac:dyDescent="0.25">
      <c r="A22" s="119"/>
      <c r="B22" s="114"/>
      <c r="C22" s="114"/>
      <c r="D22" s="114"/>
      <c r="E22" s="123" t="s">
        <v>33</v>
      </c>
      <c r="F22" s="124"/>
      <c r="G22" s="125">
        <f>SUM(G21)</f>
        <v>0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</row>
    <row r="23" spans="1:114" ht="9.75" customHeight="1" x14ac:dyDescent="0.2">
      <c r="A23" s="112"/>
      <c r="B23" s="108"/>
      <c r="C23" s="108"/>
      <c r="D23" s="108"/>
      <c r="E23" s="109"/>
      <c r="F23" s="110"/>
      <c r="G23" s="113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</row>
    <row r="24" spans="1:114" ht="24.95" customHeight="1" x14ac:dyDescent="0.2">
      <c r="A24" s="111" t="s">
        <v>24</v>
      </c>
      <c r="B24" s="102">
        <f>SUM(B3+B4)</f>
        <v>0</v>
      </c>
      <c r="C24" s="102">
        <f>SUM(C3+C4)</f>
        <v>0</v>
      </c>
      <c r="D24" s="102">
        <f>SUM(D3+D4)</f>
        <v>0</v>
      </c>
      <c r="E24" s="102">
        <f>SUM(E3+E4)</f>
        <v>0</v>
      </c>
      <c r="F24" s="102">
        <f>SUM(F3+F4)</f>
        <v>0</v>
      </c>
      <c r="G24" s="102">
        <f>SUM(B3:F4)</f>
        <v>0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</row>
    <row r="25" spans="1:114" ht="24.95" customHeight="1" x14ac:dyDescent="0.2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</row>
    <row r="26" spans="1:114" x14ac:dyDescent="0.2">
      <c r="A26" s="250" t="s">
        <v>77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</row>
    <row r="27" spans="1:114" x14ac:dyDescent="0.2">
      <c r="A27" s="118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x14ac:dyDescent="0.2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x14ac:dyDescent="0.2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x14ac:dyDescent="0.2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x14ac:dyDescent="0.2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x14ac:dyDescent="0.2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x14ac:dyDescent="0.2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x14ac:dyDescent="0.2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x14ac:dyDescent="0.2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x14ac:dyDescent="0.2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x14ac:dyDescent="0.2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x14ac:dyDescent="0.2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x14ac:dyDescent="0.2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x14ac:dyDescent="0.2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x14ac:dyDescent="0.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x14ac:dyDescent="0.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x14ac:dyDescent="0.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x14ac:dyDescent="0.2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x14ac:dyDescent="0.2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x14ac:dyDescent="0.2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x14ac:dyDescent="0.2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x14ac:dyDescent="0.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x14ac:dyDescent="0.2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x14ac:dyDescent="0.2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x14ac:dyDescent="0.2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x14ac:dyDescent="0.2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x14ac:dyDescent="0.2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x14ac:dyDescent="0.2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x14ac:dyDescent="0.2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x14ac:dyDescent="0.2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x14ac:dyDescent="0.2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x14ac:dyDescent="0.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x14ac:dyDescent="0.2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x14ac:dyDescent="0.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x14ac:dyDescent="0.2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x14ac:dyDescent="0.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x14ac:dyDescent="0.2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x14ac:dyDescent="0.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x14ac:dyDescent="0.2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x14ac:dyDescent="0.2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x14ac:dyDescent="0.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x14ac:dyDescent="0.2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x14ac:dyDescent="0.2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x14ac:dyDescent="0.2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x14ac:dyDescent="0.2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x14ac:dyDescent="0.2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x14ac:dyDescent="0.2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x14ac:dyDescent="0.2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x14ac:dyDescent="0.2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x14ac:dyDescent="0.2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x14ac:dyDescent="0.2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x14ac:dyDescent="0.2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x14ac:dyDescent="0.2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x14ac:dyDescent="0.2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x14ac:dyDescent="0.2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x14ac:dyDescent="0.2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x14ac:dyDescent="0.2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x14ac:dyDescent="0.2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x14ac:dyDescent="0.2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x14ac:dyDescent="0.2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x14ac:dyDescent="0.2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x14ac:dyDescent="0.2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x14ac:dyDescent="0.2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x14ac:dyDescent="0.2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x14ac:dyDescent="0.2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x14ac:dyDescent="0.2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x14ac:dyDescent="0.2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x14ac:dyDescent="0.2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x14ac:dyDescent="0.2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x14ac:dyDescent="0.2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x14ac:dyDescent="0.2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x14ac:dyDescent="0.2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x14ac:dyDescent="0.2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x14ac:dyDescent="0.2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x14ac:dyDescent="0.2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x14ac:dyDescent="0.2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x14ac:dyDescent="0.2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x14ac:dyDescent="0.2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x14ac:dyDescent="0.2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x14ac:dyDescent="0.2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x14ac:dyDescent="0.2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x14ac:dyDescent="0.2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x14ac:dyDescent="0.2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x14ac:dyDescent="0.2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x14ac:dyDescent="0.2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x14ac:dyDescent="0.2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x14ac:dyDescent="0.2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x14ac:dyDescent="0.2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x14ac:dyDescent="0.2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x14ac:dyDescent="0.2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x14ac:dyDescent="0.2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x14ac:dyDescent="0.2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x14ac:dyDescent="0.2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x14ac:dyDescent="0.2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x14ac:dyDescent="0.2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x14ac:dyDescent="0.2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x14ac:dyDescent="0.2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x14ac:dyDescent="0.2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x14ac:dyDescent="0.2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x14ac:dyDescent="0.2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x14ac:dyDescent="0.2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x14ac:dyDescent="0.2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x14ac:dyDescent="0.2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x14ac:dyDescent="0.2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x14ac:dyDescent="0.2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x14ac:dyDescent="0.2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x14ac:dyDescent="0.2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x14ac:dyDescent="0.2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x14ac:dyDescent="0.2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x14ac:dyDescent="0.2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x14ac:dyDescent="0.2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x14ac:dyDescent="0.2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x14ac:dyDescent="0.2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x14ac:dyDescent="0.2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x14ac:dyDescent="0.2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x14ac:dyDescent="0.2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x14ac:dyDescent="0.2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x14ac:dyDescent="0.2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x14ac:dyDescent="0.2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x14ac:dyDescent="0.2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x14ac:dyDescent="0.2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x14ac:dyDescent="0.2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x14ac:dyDescent="0.2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x14ac:dyDescent="0.2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x14ac:dyDescent="0.2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x14ac:dyDescent="0.2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x14ac:dyDescent="0.2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x14ac:dyDescent="0.2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x14ac:dyDescent="0.2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x14ac:dyDescent="0.2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x14ac:dyDescent="0.2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x14ac:dyDescent="0.2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x14ac:dyDescent="0.2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x14ac:dyDescent="0.2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x14ac:dyDescent="0.2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x14ac:dyDescent="0.2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x14ac:dyDescent="0.2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x14ac:dyDescent="0.2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x14ac:dyDescent="0.2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x14ac:dyDescent="0.2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x14ac:dyDescent="0.2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x14ac:dyDescent="0.2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x14ac:dyDescent="0.2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x14ac:dyDescent="0.2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x14ac:dyDescent="0.2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x14ac:dyDescent="0.2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x14ac:dyDescent="0.2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x14ac:dyDescent="0.2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x14ac:dyDescent="0.2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x14ac:dyDescent="0.2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</sheetData>
  <phoneticPr fontId="0" type="noConversion"/>
  <printOptions gridLines="1"/>
  <pageMargins left="0.5" right="0.5" top="1" bottom="1" header="0.5" footer="0.5"/>
  <pageSetup orientation="portrait" r:id="rId1"/>
  <headerFooter alignWithMargins="0">
    <oddHeader>&amp;C&amp;"Arial,Bold"&amp;20Cumulative Summary Proposal Budget</oddHeader>
  </headerFooter>
  <ignoredErrors>
    <ignoredError sqref="G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Year1</vt:lpstr>
      <vt:lpstr>Year2</vt:lpstr>
      <vt:lpstr>Year3</vt:lpstr>
      <vt:lpstr>Year4</vt:lpstr>
      <vt:lpstr>Year5</vt:lpstr>
      <vt:lpstr>All Years</vt:lpstr>
      <vt:lpstr>'All Years'!Print_Area</vt:lpstr>
      <vt:lpstr>Year1!Print_Area</vt:lpstr>
      <vt:lpstr>Year2!Print_Area</vt:lpstr>
      <vt:lpstr>Year3!Print_Area</vt:lpstr>
      <vt:lpstr>Year4!Print_Area</vt:lpstr>
      <vt:lpstr>Year5!Print_Area</vt:lpstr>
    </vt:vector>
  </TitlesOfParts>
  <Company>UTSA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Jacob Ward</cp:lastModifiedBy>
  <cp:lastPrinted>2008-03-28T19:06:40Z</cp:lastPrinted>
  <dcterms:created xsi:type="dcterms:W3CDTF">2001-05-08T17:32:17Z</dcterms:created>
  <dcterms:modified xsi:type="dcterms:W3CDTF">2015-05-04T14:22:14Z</dcterms:modified>
</cp:coreProperties>
</file>